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<sst xmlns="http://schemas.openxmlformats.org/spreadsheetml/2006/main" count="75" uniqueCount="74">
  <si>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</si>
  <si>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</si>
  <si>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</si>
  <si>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</si>
  <si>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</si>
  <si>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</si>
  <si>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</si>
  <si>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</si>
  <si>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</si>
  <si>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</si>
  <si>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</si>
  <si>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</si>
  <si>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</si>
  <si>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</si>
  <si>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</si>
  <si>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</si>
  <si>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</si>
  <si>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</si>
  <si>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</si>
  <si>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</si>
  <si>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</si>
  <si>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</si>
  <si>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</si>
  <si>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</si>
  <si>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</si>
  <si>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</si>
  <si>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</si>
  <si>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</si>
  <si>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</si>
  <si>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</si>
  <si>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</si>
  <si>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</si>
  <si>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</si>
  <si>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</si>
  <si>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</si>
  <si>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</si>
  <si>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</si>
  <si>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</si>
  <si>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</si>
  <si>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</si>
  <si>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</si>
  <si>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</si>
  <si>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</si>
  <si>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</si>
  <si>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</si>
  <si>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</si>
  <si>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</si>
  <si>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</si>
  <si>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</si>
  <si>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</si>
  <si>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</si>
  <si>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</si>
  <si>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</si>
  <si>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</si>
  <si>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</si>
  <si>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</si>
  <si>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</si>
  <si>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</si>
  <si>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</si>
  <si>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</si>
  <si>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</si>
  <si>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</si>
  <si>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</si>
  <si>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</si>
  <si>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</si>
  <si>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</si>
  <si>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</si>
  <si>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</si>
  <si>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</si>
  <si>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</si>
  <si>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</si>
  <si>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</si>
  <si>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08/12/21 - VENCIMENTO 15/12/21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</si>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</sst>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313168</v>
      </c>
      <c r="C7" s="47">
        <f t="shared" si="0"/>
        <v>258475</v>
      </c>
      <c r="D7" s="47">
        <f t="shared" si="0"/>
        <v>327819</v>
      </c>
      <c r="E7" s="47">
        <f t="shared" si="0"/>
        <v>178828</v>
      </c>
      <c r="F7" s="47">
        <f t="shared" si="0"/>
        <v>216852</v>
      </c>
      <c r="G7" s="47">
        <f t="shared" si="0"/>
        <v>223203</v>
      </c>
      <c r="H7" s="47">
        <f t="shared" si="0"/>
        <v>250427</v>
      </c>
      <c r="I7" s="47">
        <f t="shared" si="0"/>
        <v>358968</v>
      </c>
      <c r="J7" s="47">
        <f t="shared" si="0"/>
        <v>109660</v>
      </c>
      <c r="K7" s="47">
        <f t="shared" si="0"/>
        <v>2237400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21745</v>
      </c>
      <c r="C8" s="45">
        <f t="shared" si="1"/>
        <v>22097</v>
      </c>
      <c r="D8" s="45">
        <f t="shared" si="1"/>
        <v>22341</v>
      </c>
      <c r="E8" s="45">
        <f t="shared" si="1"/>
        <v>14101</v>
      </c>
      <c r="F8" s="45">
        <f t="shared" si="1"/>
        <v>15959</v>
      </c>
      <c r="G8" s="45">
        <f t="shared" si="1"/>
        <v>8915</v>
      </c>
      <c r="H8" s="45">
        <f t="shared" si="1"/>
        <v>8052</v>
      </c>
      <c r="I8" s="45">
        <f t="shared" si="1"/>
        <v>23248</v>
      </c>
      <c r="J8" s="45">
        <f t="shared" si="1"/>
        <v>4266</v>
      </c>
      <c r="K8" s="38">
        <f>SUM(B8:J8)</f>
        <v>140724</v>
      </c>
      <c r="L8"/>
      <c r="M8"/>
      <c r="N8"/>
    </row>
    <row r="9" spans="1:14" ht="16.5" customHeight="1">
      <c r="A9" s="22" t="s">
        <v>35</v>
      </c>
      <c r="B9" s="45">
        <v>21717</v>
      </c>
      <c r="C9" s="45">
        <v>22093</v>
      </c>
      <c r="D9" s="45">
        <v>22330</v>
      </c>
      <c r="E9" s="45">
        <v>14036</v>
      </c>
      <c r="F9" s="45">
        <v>15943</v>
      </c>
      <c r="G9" s="45">
        <v>8915</v>
      </c>
      <c r="H9" s="45">
        <v>8052</v>
      </c>
      <c r="I9" s="45">
        <v>23124</v>
      </c>
      <c r="J9" s="45">
        <v>4266</v>
      </c>
      <c r="K9" s="38">
        <f>SUM(B9:J9)</f>
        <v>140476</v>
      </c>
      <c r="L9"/>
      <c r="M9"/>
      <c r="N9"/>
    </row>
    <row r="10" spans="1:14" ht="16.5" customHeight="1">
      <c r="A10" s="22" t="s">
        <v>34</v>
      </c>
      <c r="B10" s="45">
        <v>28</v>
      </c>
      <c r="C10" s="45">
        <v>4</v>
      </c>
      <c r="D10" s="45">
        <v>11</v>
      </c>
      <c r="E10" s="45">
        <v>65</v>
      </c>
      <c r="F10" s="45">
        <v>16</v>
      </c>
      <c r="G10" s="45">
        <v>0</v>
      </c>
      <c r="H10" s="45">
        <v>0</v>
      </c>
      <c r="I10" s="45">
        <v>124</v>
      </c>
      <c r="J10" s="45">
        <v>0</v>
      </c>
      <c r="K10" s="38">
        <f>SUM(B10:J10)</f>
        <v>248</v>
      </c>
      <c r="L10"/>
      <c r="M10"/>
      <c r="N10"/>
    </row>
    <row r="11" spans="1:14" ht="16.5" customHeight="1">
      <c r="A11" s="44" t="s">
        <v>33</v>
      </c>
      <c r="B11" s="43">
        <v>291423</v>
      </c>
      <c r="C11" s="43">
        <v>236378</v>
      </c>
      <c r="D11" s="43">
        <v>305478</v>
      </c>
      <c r="E11" s="43">
        <v>164727</v>
      </c>
      <c r="F11" s="43">
        <v>200893</v>
      </c>
      <c r="G11" s="43">
        <v>214288</v>
      </c>
      <c r="H11" s="43">
        <v>242375</v>
      </c>
      <c r="I11" s="43">
        <v>335720</v>
      </c>
      <c r="J11" s="43">
        <v>105394</v>
      </c>
      <c r="K11" s="38">
        <f>SUM(B11:J11)</f>
        <v>2096676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1.142539472972114</v>
      </c>
      <c r="C15" s="39">
        <v>1.213185460977651</v>
      </c>
      <c r="D15" s="39">
        <v>1.005729965582464</v>
      </c>
      <c r="E15" s="39">
        <v>1.273848447651402</v>
      </c>
      <c r="F15" s="39">
        <v>1.062927940233026</v>
      </c>
      <c r="G15" s="39">
        <v>1.13118959773346</v>
      </c>
      <c r="H15" s="39">
        <v>1.109625878588641</v>
      </c>
      <c r="I15" s="39">
        <v>1.058984331429301</v>
      </c>
      <c r="J15" s="39">
        <v>1.128720125343051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1252040.3399999999</v>
      </c>
      <c r="C17" s="36">
        <f aca="true" t="shared" si="2" ref="C17:J17">C18+C19+C20+C21+C22+C23+C24</f>
        <v>1205901.9600000002</v>
      </c>
      <c r="D17" s="36">
        <f t="shared" si="2"/>
        <v>1395702.2599999998</v>
      </c>
      <c r="E17" s="36">
        <f t="shared" si="2"/>
        <v>845524.1199999999</v>
      </c>
      <c r="F17" s="36">
        <f t="shared" si="2"/>
        <v>902672.62</v>
      </c>
      <c r="G17" s="36">
        <f t="shared" si="2"/>
        <v>994535.9899999999</v>
      </c>
      <c r="H17" s="36">
        <f t="shared" si="2"/>
        <v>880326.04</v>
      </c>
      <c r="I17" s="36">
        <f t="shared" si="2"/>
        <v>1228000.41</v>
      </c>
      <c r="J17" s="36">
        <f t="shared" si="2"/>
        <v>447434.89999999997</v>
      </c>
      <c r="K17" s="36">
        <f aca="true" t="shared" si="3" ref="K17:K24">SUM(B17:J17)</f>
        <v>9152138.64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1066963.38</v>
      </c>
      <c r="C18" s="30">
        <f t="shared" si="4"/>
        <v>967471.93</v>
      </c>
      <c r="D18" s="30">
        <f t="shared" si="4"/>
        <v>1360219.38</v>
      </c>
      <c r="E18" s="30">
        <f t="shared" si="4"/>
        <v>645139.89</v>
      </c>
      <c r="F18" s="30">
        <f t="shared" si="4"/>
        <v>827875.88</v>
      </c>
      <c r="G18" s="30">
        <f t="shared" si="4"/>
        <v>860737.73</v>
      </c>
      <c r="H18" s="30">
        <f t="shared" si="4"/>
        <v>768936.1</v>
      </c>
      <c r="I18" s="30">
        <f t="shared" si="4"/>
        <v>1113375.15</v>
      </c>
      <c r="J18" s="30">
        <f t="shared" si="4"/>
        <v>384862.74</v>
      </c>
      <c r="K18" s="30">
        <f t="shared" si="3"/>
        <v>7995582.18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152084.4</v>
      </c>
      <c r="C19" s="30">
        <f t="shared" si="5"/>
        <v>206250.95</v>
      </c>
      <c r="D19" s="30">
        <f t="shared" si="5"/>
        <v>7794.01</v>
      </c>
      <c r="E19" s="30">
        <f t="shared" si="5"/>
        <v>176670.56</v>
      </c>
      <c r="F19" s="30">
        <f t="shared" si="5"/>
        <v>52096.52</v>
      </c>
      <c r="G19" s="30">
        <f t="shared" si="5"/>
        <v>112919.84</v>
      </c>
      <c r="H19" s="30">
        <f t="shared" si="5"/>
        <v>84295.3</v>
      </c>
      <c r="I19" s="30">
        <f t="shared" si="5"/>
        <v>65671.69</v>
      </c>
      <c r="J19" s="30">
        <f t="shared" si="5"/>
        <v>49539.58</v>
      </c>
      <c r="K19" s="30">
        <f t="shared" si="3"/>
        <v>907322.85</v>
      </c>
      <c r="L19"/>
      <c r="M19"/>
      <c r="N19"/>
    </row>
    <row r="20" spans="1:14" ht="16.5" customHeight="1">
      <c r="A20" s="18" t="s">
        <v>28</v>
      </c>
      <c r="B20" s="30">
        <v>31651.33</v>
      </c>
      <c r="C20" s="30">
        <v>29496.62</v>
      </c>
      <c r="D20" s="30">
        <v>23665.18</v>
      </c>
      <c r="E20" s="30">
        <v>21031.21</v>
      </c>
      <c r="F20" s="30">
        <v>21358.99</v>
      </c>
      <c r="G20" s="30">
        <v>19537.19</v>
      </c>
      <c r="H20" s="30">
        <v>24412.18</v>
      </c>
      <c r="I20" s="30">
        <v>46271.11</v>
      </c>
      <c r="J20" s="30">
        <v>11691.35</v>
      </c>
      <c r="K20" s="30">
        <f t="shared" si="3"/>
        <v>229115.16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-161599.35</v>
      </c>
      <c r="C27" s="30">
        <f t="shared" si="6"/>
        <v>-110274.5</v>
      </c>
      <c r="D27" s="30">
        <f t="shared" si="6"/>
        <v>-141286.77</v>
      </c>
      <c r="E27" s="30">
        <f t="shared" si="6"/>
        <v>-124074.95999999999</v>
      </c>
      <c r="F27" s="30">
        <f t="shared" si="6"/>
        <v>-74043.94</v>
      </c>
      <c r="G27" s="30">
        <f t="shared" si="6"/>
        <v>-105157.73000000001</v>
      </c>
      <c r="H27" s="30">
        <f t="shared" si="6"/>
        <v>-52027.700000000004</v>
      </c>
      <c r="I27" s="30">
        <f t="shared" si="6"/>
        <v>-127022.20000000001</v>
      </c>
      <c r="J27" s="30">
        <f t="shared" si="6"/>
        <v>-32223.980000000003</v>
      </c>
      <c r="K27" s="30">
        <f aca="true" t="shared" si="7" ref="K27:K35">SUM(B27:J27)</f>
        <v>-927711.1299999999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-156191.16</v>
      </c>
      <c r="C28" s="30">
        <f t="shared" si="8"/>
        <v>-105067.4</v>
      </c>
      <c r="D28" s="30">
        <f t="shared" si="8"/>
        <v>-116757.54999999999</v>
      </c>
      <c r="E28" s="30">
        <f t="shared" si="8"/>
        <v>-120423.64</v>
      </c>
      <c r="F28" s="30">
        <f t="shared" si="8"/>
        <v>-70149.2</v>
      </c>
      <c r="G28" s="30">
        <f t="shared" si="8"/>
        <v>-100860.82</v>
      </c>
      <c r="H28" s="30">
        <f t="shared" si="8"/>
        <v>-48228.21000000001</v>
      </c>
      <c r="I28" s="30">
        <f t="shared" si="8"/>
        <v>-121719.85</v>
      </c>
      <c r="J28" s="30">
        <f t="shared" si="8"/>
        <v>-24932.530000000002</v>
      </c>
      <c r="K28" s="30">
        <f t="shared" si="7"/>
        <v>-864330.36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-95554.8</v>
      </c>
      <c r="C29" s="30">
        <f aca="true" t="shared" si="9" ref="C29:J29">-ROUND((C9)*$E$3,2)</f>
        <v>-97209.2</v>
      </c>
      <c r="D29" s="30">
        <f t="shared" si="9"/>
        <v>-98252</v>
      </c>
      <c r="E29" s="30">
        <f t="shared" si="9"/>
        <v>-61758.4</v>
      </c>
      <c r="F29" s="30">
        <f t="shared" si="9"/>
        <v>-70149.2</v>
      </c>
      <c r="G29" s="30">
        <f t="shared" si="9"/>
        <v>-39226</v>
      </c>
      <c r="H29" s="30">
        <f t="shared" si="9"/>
        <v>-35428.8</v>
      </c>
      <c r="I29" s="30">
        <f t="shared" si="9"/>
        <v>-101745.6</v>
      </c>
      <c r="J29" s="30">
        <f t="shared" si="9"/>
        <v>-18770.4</v>
      </c>
      <c r="K29" s="30">
        <f t="shared" si="7"/>
        <v>-618094.4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-400.4</v>
      </c>
      <c r="C31" s="30">
        <v>-246.4</v>
      </c>
      <c r="D31" s="30">
        <v>-246.4</v>
      </c>
      <c r="E31" s="30">
        <v>-277.2</v>
      </c>
      <c r="F31" s="26">
        <v>0</v>
      </c>
      <c r="G31" s="30">
        <v>-30.8</v>
      </c>
      <c r="H31" s="30">
        <v>-49.64</v>
      </c>
      <c r="I31" s="30">
        <v>-77.47</v>
      </c>
      <c r="J31" s="30">
        <v>-23.9</v>
      </c>
      <c r="K31" s="30">
        <f t="shared" si="7"/>
        <v>-1352.21</v>
      </c>
      <c r="L31"/>
      <c r="M31"/>
      <c r="N31"/>
    </row>
    <row r="32" spans="1:14" ht="16.5" customHeight="1">
      <c r="A32" s="25" t="s">
        <v>21</v>
      </c>
      <c r="B32" s="30">
        <v>-60235.96</v>
      </c>
      <c r="C32" s="30">
        <v>-7611.8</v>
      </c>
      <c r="D32" s="30">
        <v>-18259.15</v>
      </c>
      <c r="E32" s="30">
        <v>-58388.04</v>
      </c>
      <c r="F32" s="26">
        <v>0</v>
      </c>
      <c r="G32" s="30">
        <v>-61604.02</v>
      </c>
      <c r="H32" s="30">
        <v>-12749.77</v>
      </c>
      <c r="I32" s="30">
        <v>-19896.78</v>
      </c>
      <c r="J32" s="30">
        <v>-6138.23</v>
      </c>
      <c r="K32" s="30">
        <f t="shared" si="7"/>
        <v>-244883.75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-5408.19</v>
      </c>
      <c r="C33" s="27">
        <f aca="true" t="shared" si="10" ref="C33:J33">SUM(C34:C44)</f>
        <v>-5207.1</v>
      </c>
      <c r="D33" s="27">
        <f t="shared" si="10"/>
        <v>-24529.22</v>
      </c>
      <c r="E33" s="27">
        <f t="shared" si="10"/>
        <v>-3651.3199999999997</v>
      </c>
      <c r="F33" s="27">
        <f t="shared" si="10"/>
        <v>-3894.74</v>
      </c>
      <c r="G33" s="27">
        <f t="shared" si="10"/>
        <v>-4296.91</v>
      </c>
      <c r="H33" s="27">
        <f t="shared" si="10"/>
        <v>-3799.4900000000002</v>
      </c>
      <c r="I33" s="27">
        <f t="shared" si="10"/>
        <v>-5302.349999999999</v>
      </c>
      <c r="J33" s="27">
        <f t="shared" si="10"/>
        <v>-7291.45</v>
      </c>
      <c r="K33" s="30">
        <f t="shared" si="7"/>
        <v>-63380.76999999999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-6594.03</v>
      </c>
      <c r="C43" s="27">
        <v>-6348.85</v>
      </c>
      <c r="D43" s="27">
        <v>-7355.38</v>
      </c>
      <c r="E43" s="27">
        <v>-4451.94</v>
      </c>
      <c r="F43" s="27">
        <v>-4748.73</v>
      </c>
      <c r="G43" s="27">
        <v>-5239.09</v>
      </c>
      <c r="H43" s="27">
        <v>-4632.6</v>
      </c>
      <c r="I43" s="27">
        <v>-6464.99</v>
      </c>
      <c r="J43" s="27">
        <v>-2361.46</v>
      </c>
      <c r="K43" s="27">
        <f>SUM(B43:J43)</f>
        <v>-48197.07</v>
      </c>
      <c r="L43" s="24"/>
      <c r="M43"/>
      <c r="N43"/>
    </row>
    <row r="44" spans="1:14" s="23" customFormat="1" ht="16.5" customHeight="1">
      <c r="A44" s="25" t="s">
        <v>73</v>
      </c>
      <c r="B44" s="27">
        <v>1185.84</v>
      </c>
      <c r="C44" s="27">
        <v>1141.75</v>
      </c>
      <c r="D44" s="27">
        <v>1322.76</v>
      </c>
      <c r="E44" s="27">
        <v>800.62</v>
      </c>
      <c r="F44" s="27">
        <v>853.99</v>
      </c>
      <c r="G44" s="27">
        <v>942.18</v>
      </c>
      <c r="H44" s="27">
        <v>833.11</v>
      </c>
      <c r="I44" s="27">
        <v>1162.64</v>
      </c>
      <c r="J44" s="27">
        <v>424.68</v>
      </c>
      <c r="K44" s="27">
        <f>SUM(B44:J44)</f>
        <v>8667.57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1090440.9899999998</v>
      </c>
      <c r="C48" s="27">
        <f aca="true" t="shared" si="11" ref="C48:J48">IF(C17+C27+C49&lt;0,0,C17+C27+C49)</f>
        <v>1095627.4600000002</v>
      </c>
      <c r="D48" s="27">
        <f t="shared" si="11"/>
        <v>1254415.4899999998</v>
      </c>
      <c r="E48" s="27">
        <f t="shared" si="11"/>
        <v>721449.1599999999</v>
      </c>
      <c r="F48" s="27">
        <f t="shared" si="11"/>
        <v>828628.6799999999</v>
      </c>
      <c r="G48" s="27">
        <f t="shared" si="11"/>
        <v>889378.2599999999</v>
      </c>
      <c r="H48" s="27">
        <f t="shared" si="11"/>
        <v>828298.3400000001</v>
      </c>
      <c r="I48" s="27">
        <f t="shared" si="11"/>
        <v>1100978.21</v>
      </c>
      <c r="J48" s="27">
        <f t="shared" si="11"/>
        <v>415210.92</v>
      </c>
      <c r="K48" s="20">
        <f>SUM(B48:J48)</f>
        <v>8224427.509999999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1090440.98</v>
      </c>
      <c r="C54" s="10">
        <f t="shared" si="13"/>
        <v>1095627.45</v>
      </c>
      <c r="D54" s="10">
        <f t="shared" si="13"/>
        <v>1254415.49</v>
      </c>
      <c r="E54" s="10">
        <f t="shared" si="13"/>
        <v>721449.16</v>
      </c>
      <c r="F54" s="10">
        <f t="shared" si="13"/>
        <v>828628.68</v>
      </c>
      <c r="G54" s="10">
        <f t="shared" si="13"/>
        <v>889378.26</v>
      </c>
      <c r="H54" s="10">
        <f t="shared" si="13"/>
        <v>828298.34</v>
      </c>
      <c r="I54" s="10">
        <f>SUM(I55:I67)</f>
        <v>1100978.21</v>
      </c>
      <c r="J54" s="10">
        <f t="shared" si="13"/>
        <v>415210.91</v>
      </c>
      <c r="K54" s="5">
        <f>SUM(K55:K67)</f>
        <v>8224427.4799999995</v>
      </c>
      <c r="L54" s="9"/>
    </row>
    <row r="55" spans="1:11" ht="16.5" customHeight="1">
      <c r="A55" s="7" t="s">
        <v>60</v>
      </c>
      <c r="B55" s="8">
        <v>951627.84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951627.84</v>
      </c>
    </row>
    <row r="56" spans="1:11" ht="16.5" customHeight="1">
      <c r="A56" s="7" t="s">
        <v>61</v>
      </c>
      <c r="B56" s="8">
        <v>138813.14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138813.14</v>
      </c>
    </row>
    <row r="57" spans="1:11" ht="16.5" customHeight="1">
      <c r="A57" s="7" t="s">
        <v>4</v>
      </c>
      <c r="B57" s="6">
        <v>0</v>
      </c>
      <c r="C57" s="8">
        <v>1095627.45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1095627.45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1254415.49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1254415.49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721449.16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721449.16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828628.68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828628.68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889378.26</v>
      </c>
      <c r="H61" s="6">
        <v>0</v>
      </c>
      <c r="I61" s="6">
        <v>0</v>
      </c>
      <c r="J61" s="6">
        <v>0</v>
      </c>
      <c r="K61" s="5">
        <f t="shared" si="14"/>
        <v>889378.26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828298.34</v>
      </c>
      <c r="I62" s="6">
        <v>0</v>
      </c>
      <c r="J62" s="6">
        <v>0</v>
      </c>
      <c r="K62" s="5">
        <f t="shared" si="14"/>
        <v>828298.34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393599.71</v>
      </c>
      <c r="J64" s="6">
        <v>0</v>
      </c>
      <c r="K64" s="5">
        <f t="shared" si="14"/>
        <v>393599.71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707378.5</v>
      </c>
      <c r="J65" s="6">
        <v>0</v>
      </c>
      <c r="K65" s="5">
        <f t="shared" si="14"/>
        <v>707378.5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415210.91</v>
      </c>
      <c r="K66" s="5">
        <f t="shared" si="14"/>
        <v>415210.91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2021-12-14T20:16:50Z</dcterms:modified>
  <cp:category/>
  <cp:version/>
  <cp:contentType/>
  <cp:contentStatus/>
</cp:coreProperties>
</file>