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<sst xmlns="http://schemas.openxmlformats.org/spreadsheetml/2006/main" count="75" uniqueCount="74">
  <si>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</si>
  <si>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</si>
  <si>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</si>
  <si>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</si>
  <si>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</si>
  <si>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</si>
  <si>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</si>
  <si>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</si>
  <si>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</si>
  <si>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</si>
  <si>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</si>
  <si>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</si>
  <si>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</si>
  <si>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</si>
  <si>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</si>
  <si>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</si>
  <si>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</si>
  <si>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</si>
  <si>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</si>
  <si>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</si>
  <si>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</si>
  <si>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</si>
  <si>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</si>
  <si>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</si>
  <si>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</si>
  <si>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</si>
  <si>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</si>
  <si>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</si>
  <si>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</si>
  <si>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</si>
  <si>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</si>
  <si>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</si>
  <si>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</si>
  <si>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</si>
  <si>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</si>
  <si>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</si>
  <si>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</si>
  <si>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</si>
  <si>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</si>
  <si>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</si>
  <si>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</si>
  <si>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</si>
  <si>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</si>
  <si>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</si>
  <si>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</si>
  <si>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</si>
  <si>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</si>
  <si>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</si>
  <si>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</si>
  <si>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</si>
  <si>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</si>
  <si>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</si>
  <si>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</si>
  <si>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</si>
  <si>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</si>
  <si>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</si>
  <si>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</si>
  <si>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</si>
  <si>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</si>
  <si>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</si>
  <si>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</si>
  <si>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</si>
  <si>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</si>
  <si>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</si>
  <si>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</si>
  <si>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</si>
  <si>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</si>
  <si>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</si>
  <si>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</si>
  <si>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</si>
  <si>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</si>
  <si>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</si>
  <si>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06/12/21 - VENCIMENTO 13/12/21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</si>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</sst>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300598</v>
      </c>
      <c r="C7" s="47">
        <f t="shared" si="0"/>
        <v>244875</v>
      </c>
      <c r="D7" s="47">
        <f t="shared" si="0"/>
        <v>318876</v>
      </c>
      <c r="E7" s="47">
        <f t="shared" si="0"/>
        <v>173929</v>
      </c>
      <c r="F7" s="47">
        <f t="shared" si="0"/>
        <v>209982</v>
      </c>
      <c r="G7" s="47">
        <f t="shared" si="0"/>
        <v>215062</v>
      </c>
      <c r="H7" s="47">
        <f t="shared" si="0"/>
        <v>256286</v>
      </c>
      <c r="I7" s="47">
        <f t="shared" si="0"/>
        <v>348563</v>
      </c>
      <c r="J7" s="47">
        <f t="shared" si="0"/>
        <v>105227</v>
      </c>
      <c r="K7" s="47">
        <f t="shared" si="0"/>
        <v>2173398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22520</v>
      </c>
      <c r="C8" s="45">
        <f t="shared" si="1"/>
        <v>21960</v>
      </c>
      <c r="D8" s="45">
        <f t="shared" si="1"/>
        <v>23911</v>
      </c>
      <c r="E8" s="45">
        <f t="shared" si="1"/>
        <v>14647</v>
      </c>
      <c r="F8" s="45">
        <f t="shared" si="1"/>
        <v>16306</v>
      </c>
      <c r="G8" s="45">
        <f t="shared" si="1"/>
        <v>9701</v>
      </c>
      <c r="H8" s="45">
        <f t="shared" si="1"/>
        <v>9038</v>
      </c>
      <c r="I8" s="45">
        <f t="shared" si="1"/>
        <v>23732</v>
      </c>
      <c r="J8" s="45">
        <f t="shared" si="1"/>
        <v>4404</v>
      </c>
      <c r="K8" s="38">
        <f>SUM(B8:J8)</f>
        <v>146219</v>
      </c>
      <c r="L8"/>
      <c r="M8"/>
      <c r="N8"/>
    </row>
    <row r="9" spans="1:14" ht="16.5" customHeight="1">
      <c r="A9" s="22" t="s">
        <v>35</v>
      </c>
      <c r="B9" s="45">
        <v>22488</v>
      </c>
      <c r="C9" s="45">
        <v>21951</v>
      </c>
      <c r="D9" s="45">
        <v>23905</v>
      </c>
      <c r="E9" s="45">
        <v>14598</v>
      </c>
      <c r="F9" s="45">
        <v>16297</v>
      </c>
      <c r="G9" s="45">
        <v>9696</v>
      </c>
      <c r="H9" s="45">
        <v>9038</v>
      </c>
      <c r="I9" s="45">
        <v>23634</v>
      </c>
      <c r="J9" s="45">
        <v>4404</v>
      </c>
      <c r="K9" s="38">
        <f>SUM(B9:J9)</f>
        <v>146011</v>
      </c>
      <c r="L9"/>
      <c r="M9"/>
      <c r="N9"/>
    </row>
    <row r="10" spans="1:14" ht="16.5" customHeight="1">
      <c r="A10" s="22" t="s">
        <v>34</v>
      </c>
      <c r="B10" s="45">
        <v>32</v>
      </c>
      <c r="C10" s="45">
        <v>9</v>
      </c>
      <c r="D10" s="45">
        <v>6</v>
      </c>
      <c r="E10" s="45">
        <v>49</v>
      </c>
      <c r="F10" s="45">
        <v>9</v>
      </c>
      <c r="G10" s="45">
        <v>5</v>
      </c>
      <c r="H10" s="45">
        <v>0</v>
      </c>
      <c r="I10" s="45">
        <v>98</v>
      </c>
      <c r="J10" s="45">
        <v>0</v>
      </c>
      <c r="K10" s="38">
        <f>SUM(B10:J10)</f>
        <v>208</v>
      </c>
      <c r="L10"/>
      <c r="M10"/>
      <c r="N10"/>
    </row>
    <row r="11" spans="1:14" ht="16.5" customHeight="1">
      <c r="A11" s="44" t="s">
        <v>33</v>
      </c>
      <c r="B11" s="43">
        <v>278078</v>
      </c>
      <c r="C11" s="43">
        <v>222915</v>
      </c>
      <c r="D11" s="43">
        <v>294965</v>
      </c>
      <c r="E11" s="43">
        <v>159282</v>
      </c>
      <c r="F11" s="43">
        <v>193676</v>
      </c>
      <c r="G11" s="43">
        <v>205361</v>
      </c>
      <c r="H11" s="43">
        <v>247248</v>
      </c>
      <c r="I11" s="43">
        <v>324831</v>
      </c>
      <c r="J11" s="43">
        <v>100823</v>
      </c>
      <c r="K11" s="38">
        <f>SUM(B11:J11)</f>
        <v>2027179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1.179033722282641</v>
      </c>
      <c r="C15" s="39">
        <v>1.26996171829128</v>
      </c>
      <c r="D15" s="39">
        <v>1.030755660101888</v>
      </c>
      <c r="E15" s="39">
        <v>1.300412806912764</v>
      </c>
      <c r="F15" s="39">
        <v>1.091586353370535</v>
      </c>
      <c r="G15" s="39">
        <v>1.156523874187082</v>
      </c>
      <c r="H15" s="39">
        <v>1.084108579877516</v>
      </c>
      <c r="I15" s="39">
        <v>1.083385173675882</v>
      </c>
      <c r="J15" s="39">
        <v>1.164508726340777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1239768.22</v>
      </c>
      <c r="C17" s="36">
        <f aca="true" t="shared" si="2" ref="C17:J17">C18+C19+C20+C21+C22+C23+C24</f>
        <v>1196286.92</v>
      </c>
      <c r="D17" s="36">
        <f t="shared" si="2"/>
        <v>1391205.3599999999</v>
      </c>
      <c r="E17" s="36">
        <f t="shared" si="2"/>
        <v>840216.63</v>
      </c>
      <c r="F17" s="36">
        <f t="shared" si="2"/>
        <v>897622.39</v>
      </c>
      <c r="G17" s="36">
        <f t="shared" si="2"/>
        <v>979723.1499999999</v>
      </c>
      <c r="H17" s="36">
        <f t="shared" si="2"/>
        <v>880925.5499999999</v>
      </c>
      <c r="I17" s="36">
        <f t="shared" si="2"/>
        <v>1220077.41</v>
      </c>
      <c r="J17" s="36">
        <f t="shared" si="2"/>
        <v>443091.1</v>
      </c>
      <c r="K17" s="36">
        <f aca="true" t="shared" si="3" ref="K17:K24">SUM(B17:J17)</f>
        <v>9088916.729999999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1024137.39</v>
      </c>
      <c r="C18" s="30">
        <f t="shared" si="4"/>
        <v>916567.13</v>
      </c>
      <c r="D18" s="30">
        <f t="shared" si="4"/>
        <v>1323112.19</v>
      </c>
      <c r="E18" s="30">
        <f t="shared" si="4"/>
        <v>627466.26</v>
      </c>
      <c r="F18" s="30">
        <f t="shared" si="4"/>
        <v>801648.28</v>
      </c>
      <c r="G18" s="30">
        <f t="shared" si="4"/>
        <v>829343.59</v>
      </c>
      <c r="H18" s="30">
        <f t="shared" si="4"/>
        <v>786926.16</v>
      </c>
      <c r="I18" s="30">
        <f t="shared" si="4"/>
        <v>1081103</v>
      </c>
      <c r="J18" s="30">
        <f t="shared" si="4"/>
        <v>369304.68</v>
      </c>
      <c r="K18" s="30">
        <f t="shared" si="3"/>
        <v>7759608.68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183355.13</v>
      </c>
      <c r="C19" s="30">
        <f t="shared" si="5"/>
        <v>247438.04</v>
      </c>
      <c r="D19" s="30">
        <f t="shared" si="5"/>
        <v>40693.19</v>
      </c>
      <c r="E19" s="30">
        <f t="shared" si="5"/>
        <v>188498.9</v>
      </c>
      <c r="F19" s="30">
        <f t="shared" si="5"/>
        <v>73420.04</v>
      </c>
      <c r="G19" s="30">
        <f t="shared" si="5"/>
        <v>129812.07</v>
      </c>
      <c r="H19" s="30">
        <f t="shared" si="5"/>
        <v>66187.24</v>
      </c>
      <c r="I19" s="30">
        <f t="shared" si="5"/>
        <v>90147.96</v>
      </c>
      <c r="J19" s="30">
        <f t="shared" si="5"/>
        <v>60753.84</v>
      </c>
      <c r="K19" s="30">
        <f t="shared" si="3"/>
        <v>1080306.4100000001</v>
      </c>
      <c r="L19"/>
      <c r="M19"/>
      <c r="N19"/>
    </row>
    <row r="20" spans="1:14" ht="16.5" customHeight="1">
      <c r="A20" s="18" t="s">
        <v>28</v>
      </c>
      <c r="B20" s="30">
        <v>30934.47</v>
      </c>
      <c r="C20" s="30">
        <v>29599.29</v>
      </c>
      <c r="D20" s="30">
        <v>23376.29</v>
      </c>
      <c r="E20" s="30">
        <v>21569.01</v>
      </c>
      <c r="F20" s="30">
        <v>21212.84</v>
      </c>
      <c r="G20" s="30">
        <v>19226.26</v>
      </c>
      <c r="H20" s="30">
        <v>25129.69</v>
      </c>
      <c r="I20" s="30">
        <v>46143.99</v>
      </c>
      <c r="J20" s="30">
        <v>11691.35</v>
      </c>
      <c r="K20" s="30">
        <f t="shared" si="3"/>
        <v>228883.19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-157438.22</v>
      </c>
      <c r="C27" s="30">
        <f t="shared" si="6"/>
        <v>-109085.25</v>
      </c>
      <c r="D27" s="30">
        <f t="shared" si="6"/>
        <v>-147565.24</v>
      </c>
      <c r="E27" s="30">
        <f t="shared" si="6"/>
        <v>-125381.11</v>
      </c>
      <c r="F27" s="30">
        <f t="shared" si="6"/>
        <v>-75633.3</v>
      </c>
      <c r="G27" s="30">
        <f t="shared" si="6"/>
        <v>-112419.19</v>
      </c>
      <c r="H27" s="30">
        <f t="shared" si="6"/>
        <v>-57622.47</v>
      </c>
      <c r="I27" s="30">
        <f t="shared" si="6"/>
        <v>-131176</v>
      </c>
      <c r="J27" s="30">
        <f t="shared" si="6"/>
        <v>-33410.579999999994</v>
      </c>
      <c r="K27" s="30">
        <f aca="true" t="shared" si="7" ref="K27:K35">SUM(B27:J27)</f>
        <v>-949731.36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-152019.45</v>
      </c>
      <c r="C28" s="30">
        <f t="shared" si="8"/>
        <v>-103856.98</v>
      </c>
      <c r="D28" s="30">
        <f t="shared" si="8"/>
        <v>-122983.1</v>
      </c>
      <c r="E28" s="30">
        <f t="shared" si="8"/>
        <v>-121708.62</v>
      </c>
      <c r="F28" s="30">
        <f t="shared" si="8"/>
        <v>-71706.8</v>
      </c>
      <c r="G28" s="30">
        <f t="shared" si="8"/>
        <v>-108132.86</v>
      </c>
      <c r="H28" s="30">
        <f t="shared" si="8"/>
        <v>-53770.06</v>
      </c>
      <c r="I28" s="30">
        <f t="shared" si="8"/>
        <v>-125841.9</v>
      </c>
      <c r="J28" s="30">
        <f t="shared" si="8"/>
        <v>-26119.129999999997</v>
      </c>
      <c r="K28" s="30">
        <f t="shared" si="7"/>
        <v>-886138.9000000001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-98947.2</v>
      </c>
      <c r="C29" s="30">
        <f aca="true" t="shared" si="9" ref="C29:J29">-ROUND((C9)*$E$3,2)</f>
        <v>-96584.4</v>
      </c>
      <c r="D29" s="30">
        <f t="shared" si="9"/>
        <v>-105182</v>
      </c>
      <c r="E29" s="30">
        <f t="shared" si="9"/>
        <v>-64231.2</v>
      </c>
      <c r="F29" s="30">
        <f t="shared" si="9"/>
        <v>-71706.8</v>
      </c>
      <c r="G29" s="30">
        <f t="shared" si="9"/>
        <v>-42662.4</v>
      </c>
      <c r="H29" s="30">
        <f t="shared" si="9"/>
        <v>-39767.2</v>
      </c>
      <c r="I29" s="30">
        <f t="shared" si="9"/>
        <v>-103989.6</v>
      </c>
      <c r="J29" s="30">
        <f t="shared" si="9"/>
        <v>-19377.6</v>
      </c>
      <c r="K29" s="30">
        <f t="shared" si="7"/>
        <v>-642448.4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-277.2</v>
      </c>
      <c r="C31" s="30">
        <v>-154</v>
      </c>
      <c r="D31" s="30">
        <v>-369.6</v>
      </c>
      <c r="E31" s="30">
        <v>-184.8</v>
      </c>
      <c r="F31" s="26">
        <v>0</v>
      </c>
      <c r="G31" s="30">
        <v>-92.4</v>
      </c>
      <c r="H31" s="30">
        <v>-57.92</v>
      </c>
      <c r="I31" s="30">
        <v>-90.37</v>
      </c>
      <c r="J31" s="30">
        <v>-27.89</v>
      </c>
      <c r="K31" s="30">
        <f t="shared" si="7"/>
        <v>-1254.18</v>
      </c>
      <c r="L31"/>
      <c r="M31"/>
      <c r="N31"/>
    </row>
    <row r="32" spans="1:14" ht="16.5" customHeight="1">
      <c r="A32" s="25" t="s">
        <v>21</v>
      </c>
      <c r="B32" s="30">
        <v>-52795.05</v>
      </c>
      <c r="C32" s="30">
        <v>-7118.58</v>
      </c>
      <c r="D32" s="30">
        <v>-17431.5</v>
      </c>
      <c r="E32" s="30">
        <v>-57292.62</v>
      </c>
      <c r="F32" s="26">
        <v>0</v>
      </c>
      <c r="G32" s="30">
        <v>-65378.06</v>
      </c>
      <c r="H32" s="30">
        <v>-13944.94</v>
      </c>
      <c r="I32" s="30">
        <v>-21761.93</v>
      </c>
      <c r="J32" s="30">
        <v>-6713.64</v>
      </c>
      <c r="K32" s="30">
        <f t="shared" si="7"/>
        <v>-242436.32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-5418.77</v>
      </c>
      <c r="C33" s="27">
        <f aca="true" t="shared" si="10" ref="C33:J33">SUM(C34:C44)</f>
        <v>-5228.2699999999995</v>
      </c>
      <c r="D33" s="27">
        <f t="shared" si="10"/>
        <v>-24582.14</v>
      </c>
      <c r="E33" s="27">
        <f t="shared" si="10"/>
        <v>-3672.49</v>
      </c>
      <c r="F33" s="27">
        <f t="shared" si="10"/>
        <v>-3926.5</v>
      </c>
      <c r="G33" s="27">
        <f t="shared" si="10"/>
        <v>-4286.33</v>
      </c>
      <c r="H33" s="27">
        <f t="shared" si="10"/>
        <v>-3852.41</v>
      </c>
      <c r="I33" s="27">
        <f t="shared" si="10"/>
        <v>-5334.1</v>
      </c>
      <c r="J33" s="27">
        <f t="shared" si="10"/>
        <v>-7291.45</v>
      </c>
      <c r="K33" s="30">
        <f t="shared" si="7"/>
        <v>-63592.46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-6606.93</v>
      </c>
      <c r="C43" s="27">
        <v>-6374.66</v>
      </c>
      <c r="D43" s="27">
        <v>-7419.9</v>
      </c>
      <c r="E43" s="27">
        <v>-4477.75</v>
      </c>
      <c r="F43" s="27">
        <v>-4787.45</v>
      </c>
      <c r="G43" s="27">
        <v>-5226.19</v>
      </c>
      <c r="H43" s="27">
        <v>-4697.12</v>
      </c>
      <c r="I43" s="27">
        <v>-6503.7</v>
      </c>
      <c r="J43" s="27">
        <v>-2361.46</v>
      </c>
      <c r="K43" s="27">
        <f>SUM(B43:J43)</f>
        <v>-48455.159999999996</v>
      </c>
      <c r="L43" s="24"/>
      <c r="M43"/>
      <c r="N43"/>
    </row>
    <row r="44" spans="1:14" s="23" customFormat="1" ht="16.5" customHeight="1">
      <c r="A44" s="25" t="s">
        <v>73</v>
      </c>
      <c r="B44" s="27">
        <v>1188.16</v>
      </c>
      <c r="C44" s="27">
        <v>1146.39</v>
      </c>
      <c r="D44" s="27">
        <v>1334.36</v>
      </c>
      <c r="E44" s="27">
        <v>805.26</v>
      </c>
      <c r="F44" s="27">
        <v>860.95</v>
      </c>
      <c r="G44" s="27">
        <v>939.86</v>
      </c>
      <c r="H44" s="27">
        <v>844.71</v>
      </c>
      <c r="I44" s="27">
        <v>1169.6</v>
      </c>
      <c r="J44" s="27">
        <v>424.68</v>
      </c>
      <c r="K44" s="27">
        <f>SUM(B44:J44)</f>
        <v>8713.97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1082330</v>
      </c>
      <c r="C48" s="27">
        <f aca="true" t="shared" si="11" ref="C48:J48">IF(C17+C27+C49&lt;0,0,C17+C27+C49)</f>
        <v>1087201.67</v>
      </c>
      <c r="D48" s="27">
        <f t="shared" si="11"/>
        <v>1243640.1199999999</v>
      </c>
      <c r="E48" s="27">
        <f t="shared" si="11"/>
        <v>714835.52</v>
      </c>
      <c r="F48" s="27">
        <f t="shared" si="11"/>
        <v>821989.09</v>
      </c>
      <c r="G48" s="27">
        <f t="shared" si="11"/>
        <v>867303.96</v>
      </c>
      <c r="H48" s="27">
        <f t="shared" si="11"/>
        <v>823303.08</v>
      </c>
      <c r="I48" s="27">
        <f t="shared" si="11"/>
        <v>1088901.41</v>
      </c>
      <c r="J48" s="27">
        <f t="shared" si="11"/>
        <v>409680.51999999996</v>
      </c>
      <c r="K48" s="20">
        <f>SUM(B48:J48)</f>
        <v>8139185.37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1082330</v>
      </c>
      <c r="C54" s="10">
        <f t="shared" si="13"/>
        <v>1087201.66</v>
      </c>
      <c r="D54" s="10">
        <f t="shared" si="13"/>
        <v>1243640.12</v>
      </c>
      <c r="E54" s="10">
        <f t="shared" si="13"/>
        <v>714835.52</v>
      </c>
      <c r="F54" s="10">
        <f t="shared" si="13"/>
        <v>821989.1</v>
      </c>
      <c r="G54" s="10">
        <f t="shared" si="13"/>
        <v>867303.96</v>
      </c>
      <c r="H54" s="10">
        <f t="shared" si="13"/>
        <v>823303.09</v>
      </c>
      <c r="I54" s="10">
        <f>SUM(I55:I67)</f>
        <v>1088901.41</v>
      </c>
      <c r="J54" s="10">
        <f t="shared" si="13"/>
        <v>409680.53</v>
      </c>
      <c r="K54" s="5">
        <f>SUM(K55:K67)</f>
        <v>8139185.390000001</v>
      </c>
      <c r="L54" s="9"/>
    </row>
    <row r="55" spans="1:11" ht="16.5" customHeight="1">
      <c r="A55" s="7" t="s">
        <v>60</v>
      </c>
      <c r="B55" s="8">
        <v>945307.02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945307.02</v>
      </c>
    </row>
    <row r="56" spans="1:11" ht="16.5" customHeight="1">
      <c r="A56" s="7" t="s">
        <v>61</v>
      </c>
      <c r="B56" s="8">
        <v>137022.98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137022.98</v>
      </c>
    </row>
    <row r="57" spans="1:11" ht="16.5" customHeight="1">
      <c r="A57" s="7" t="s">
        <v>4</v>
      </c>
      <c r="B57" s="6">
        <v>0</v>
      </c>
      <c r="C57" s="8">
        <v>1087201.66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1087201.66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1243640.12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1243640.12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714835.52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714835.52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821989.1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821989.1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867303.96</v>
      </c>
      <c r="H61" s="6">
        <v>0</v>
      </c>
      <c r="I61" s="6">
        <v>0</v>
      </c>
      <c r="J61" s="6">
        <v>0</v>
      </c>
      <c r="K61" s="5">
        <f t="shared" si="14"/>
        <v>867303.96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823303.09</v>
      </c>
      <c r="I62" s="6">
        <v>0</v>
      </c>
      <c r="J62" s="6">
        <v>0</v>
      </c>
      <c r="K62" s="5">
        <f t="shared" si="14"/>
        <v>823303.09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388084.46</v>
      </c>
      <c r="J64" s="6">
        <v>0</v>
      </c>
      <c r="K64" s="5">
        <f t="shared" si="14"/>
        <v>388084.46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700816.95</v>
      </c>
      <c r="J65" s="6">
        <v>0</v>
      </c>
      <c r="K65" s="5">
        <f t="shared" si="14"/>
        <v>700816.95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409680.53</v>
      </c>
      <c r="K66" s="5">
        <f t="shared" si="14"/>
        <v>409680.53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2021-12-10T19:24:48Z</dcterms:modified>
  <cp:category/>
  <cp:version/>
  <cp:contentType/>
  <cp:contentStatus/>
</cp:coreProperties>
</file>