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<sst xmlns="http://schemas.openxmlformats.org/spreadsheetml/2006/main" count="75" uniqueCount="74">
  <si>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</si>
  <si>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</si>
  <si>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</si>
  <si>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</si>
  <si>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</si>
  <si>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</si>
  <si>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</si>
  <si>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</si>
  <si>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</si>
  <si>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</si>
  <si>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</si>
  <si>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</si>
  <si>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</si>
  <si>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</si>
  <si>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</si>
  <si>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</si>
  <si>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</si>
  <si>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</si>
  <si>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</si>
  <si>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</si>
  <si>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</si>
  <si>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</si>
  <si>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</si>
  <si>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</si>
  <si>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</si>
  <si>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</si>
  <si>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</si>
  <si>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</si>
  <si>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</si>
  <si>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</si>
  <si>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</si>
  <si>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</si>
  <si>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</si>
  <si>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</si>
  <si>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</si>
  <si>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</si>
  <si>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</si>
  <si>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</si>
  <si>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</si>
  <si>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</si>
  <si>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</si>
  <si>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</si>
  <si>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</si>
  <si>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</si>
  <si>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</si>
  <si>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</si>
  <si>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</si>
  <si>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</si>
  <si>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</si>
  <si>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</si>
  <si>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</si>
  <si>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</si>
  <si>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</si>
  <si>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</si>
  <si>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</si>
  <si>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</si>
  <si>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</si>
  <si>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</si>
  <si>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</si>
  <si>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</si>
  <si>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</si>
  <si>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</si>
  <si>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</si>
  <si>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</si>
  <si>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</si>
  <si>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</si>
  <si>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</si>
  <si>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</si>
  <si>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</si>
  <si>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</si>
  <si>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</si>
  <si>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</si>
  <si>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04/12/21 - VENCIMENTO 10/12/21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</si>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</sst>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186715</v>
      </c>
      <c r="C7" s="47">
        <f t="shared" si="0"/>
        <v>154800</v>
      </c>
      <c r="D7" s="47">
        <f t="shared" si="0"/>
        <v>226325</v>
      </c>
      <c r="E7" s="47">
        <f t="shared" si="0"/>
        <v>109401</v>
      </c>
      <c r="F7" s="47">
        <f t="shared" si="0"/>
        <v>145140</v>
      </c>
      <c r="G7" s="47">
        <f t="shared" si="0"/>
        <v>163427</v>
      </c>
      <c r="H7" s="47">
        <f t="shared" si="0"/>
        <v>188917</v>
      </c>
      <c r="I7" s="47">
        <f t="shared" si="0"/>
        <v>226949</v>
      </c>
      <c r="J7" s="47">
        <f t="shared" si="0"/>
        <v>50944</v>
      </c>
      <c r="K7" s="47">
        <f t="shared" si="0"/>
        <v>1452618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17348</v>
      </c>
      <c r="C8" s="45">
        <f t="shared" si="1"/>
        <v>18665</v>
      </c>
      <c r="D8" s="45">
        <f t="shared" si="1"/>
        <v>20840</v>
      </c>
      <c r="E8" s="45">
        <f t="shared" si="1"/>
        <v>11842</v>
      </c>
      <c r="F8" s="45">
        <f t="shared" si="1"/>
        <v>13042</v>
      </c>
      <c r="G8" s="45">
        <f t="shared" si="1"/>
        <v>8969</v>
      </c>
      <c r="H8" s="45">
        <f t="shared" si="1"/>
        <v>7922</v>
      </c>
      <c r="I8" s="45">
        <f t="shared" si="1"/>
        <v>18785</v>
      </c>
      <c r="J8" s="45">
        <f t="shared" si="1"/>
        <v>2384</v>
      </c>
      <c r="K8" s="38">
        <f>SUM(B8:J8)</f>
        <v>119797</v>
      </c>
      <c r="L8"/>
      <c r="M8"/>
      <c r="N8"/>
    </row>
    <row r="9" spans="1:14" ht="16.5" customHeight="1">
      <c r="A9" s="22" t="s">
        <v>35</v>
      </c>
      <c r="B9" s="45">
        <v>17337</v>
      </c>
      <c r="C9" s="45">
        <v>18661</v>
      </c>
      <c r="D9" s="45">
        <v>20832</v>
      </c>
      <c r="E9" s="45">
        <v>11800</v>
      </c>
      <c r="F9" s="45">
        <v>13026</v>
      </c>
      <c r="G9" s="45">
        <v>8969</v>
      </c>
      <c r="H9" s="45">
        <v>7922</v>
      </c>
      <c r="I9" s="45">
        <v>18712</v>
      </c>
      <c r="J9" s="45">
        <v>2384</v>
      </c>
      <c r="K9" s="38">
        <f>SUM(B9:J9)</f>
        <v>119643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4</v>
      </c>
      <c r="D10" s="45">
        <v>8</v>
      </c>
      <c r="E10" s="45">
        <v>42</v>
      </c>
      <c r="F10" s="45">
        <v>16</v>
      </c>
      <c r="G10" s="45">
        <v>0</v>
      </c>
      <c r="H10" s="45">
        <v>0</v>
      </c>
      <c r="I10" s="45">
        <v>73</v>
      </c>
      <c r="J10" s="45">
        <v>0</v>
      </c>
      <c r="K10" s="38">
        <f>SUM(B10:J10)</f>
        <v>154</v>
      </c>
      <c r="L10"/>
      <c r="M10"/>
      <c r="N10"/>
    </row>
    <row r="11" spans="1:14" ht="16.5" customHeight="1">
      <c r="A11" s="44" t="s">
        <v>33</v>
      </c>
      <c r="B11" s="43">
        <v>169367</v>
      </c>
      <c r="C11" s="43">
        <v>136135</v>
      </c>
      <c r="D11" s="43">
        <v>205485</v>
      </c>
      <c r="E11" s="43">
        <v>97559</v>
      </c>
      <c r="F11" s="43">
        <v>132098</v>
      </c>
      <c r="G11" s="43">
        <v>154458</v>
      </c>
      <c r="H11" s="43">
        <v>180995</v>
      </c>
      <c r="I11" s="43">
        <v>208164</v>
      </c>
      <c r="J11" s="43">
        <v>48560</v>
      </c>
      <c r="K11" s="38">
        <f>SUM(B11:J11)</f>
        <v>1332821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1.14177594170609</v>
      </c>
      <c r="C15" s="39">
        <v>1.217343716843119</v>
      </c>
      <c r="D15" s="39">
        <v>1.008173553261071</v>
      </c>
      <c r="E15" s="39">
        <v>1.253329729778786</v>
      </c>
      <c r="F15" s="39">
        <v>1.049476262126014</v>
      </c>
      <c r="G15" s="39">
        <v>1.103712028490865</v>
      </c>
      <c r="H15" s="39">
        <v>1.04222169178358</v>
      </c>
      <c r="I15" s="39">
        <v>1.038540609454861</v>
      </c>
      <c r="J15" s="39">
        <v>1.082307855895613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745312.66</v>
      </c>
      <c r="C17" s="36">
        <f aca="true" t="shared" si="2" ref="C17:J17">C18+C19+C20+C21+C22+C23+C24</f>
        <v>730184.71</v>
      </c>
      <c r="D17" s="36">
        <f t="shared" si="2"/>
        <v>966913.1899999998</v>
      </c>
      <c r="E17" s="36">
        <f t="shared" si="2"/>
        <v>511710.71</v>
      </c>
      <c r="F17" s="36">
        <f t="shared" si="2"/>
        <v>598294.99</v>
      </c>
      <c r="G17" s="36">
        <f t="shared" si="2"/>
        <v>709961.24</v>
      </c>
      <c r="H17" s="36">
        <f t="shared" si="2"/>
        <v>626123.89</v>
      </c>
      <c r="I17" s="36">
        <f t="shared" si="2"/>
        <v>762708.37</v>
      </c>
      <c r="J17" s="36">
        <f t="shared" si="2"/>
        <v>201365.22</v>
      </c>
      <c r="K17" s="36">
        <f aca="true" t="shared" si="3" ref="K17:K24">SUM(B17:J17)</f>
        <v>5852574.9799999995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636138.01</v>
      </c>
      <c r="C18" s="30">
        <f t="shared" si="4"/>
        <v>579416.4</v>
      </c>
      <c r="D18" s="30">
        <f t="shared" si="4"/>
        <v>939090.32</v>
      </c>
      <c r="E18" s="30">
        <f t="shared" si="4"/>
        <v>394675.05</v>
      </c>
      <c r="F18" s="30">
        <f t="shared" si="4"/>
        <v>554100.98</v>
      </c>
      <c r="G18" s="30">
        <f t="shared" si="4"/>
        <v>630223.54</v>
      </c>
      <c r="H18" s="30">
        <f t="shared" si="4"/>
        <v>580069.65</v>
      </c>
      <c r="I18" s="30">
        <f t="shared" si="4"/>
        <v>703905.02</v>
      </c>
      <c r="J18" s="30">
        <f t="shared" si="4"/>
        <v>178793.06</v>
      </c>
      <c r="K18" s="30">
        <f t="shared" si="3"/>
        <v>5196412.03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90189.07</v>
      </c>
      <c r="C19" s="30">
        <f t="shared" si="5"/>
        <v>125932.51</v>
      </c>
      <c r="D19" s="30">
        <f t="shared" si="5"/>
        <v>7675.7</v>
      </c>
      <c r="E19" s="30">
        <f t="shared" si="5"/>
        <v>99982.92</v>
      </c>
      <c r="F19" s="30">
        <f t="shared" si="5"/>
        <v>27414.85</v>
      </c>
      <c r="G19" s="30">
        <f t="shared" si="5"/>
        <v>65361.76</v>
      </c>
      <c r="H19" s="30">
        <f t="shared" si="5"/>
        <v>24491.52</v>
      </c>
      <c r="I19" s="30">
        <f t="shared" si="5"/>
        <v>27128.93</v>
      </c>
      <c r="J19" s="30">
        <f t="shared" si="5"/>
        <v>14716.07</v>
      </c>
      <c r="K19" s="30">
        <f t="shared" si="3"/>
        <v>482893.33</v>
      </c>
      <c r="L19"/>
      <c r="M19"/>
      <c r="N19"/>
    </row>
    <row r="20" spans="1:14" ht="16.5" customHeight="1">
      <c r="A20" s="18" t="s">
        <v>28</v>
      </c>
      <c r="B20" s="30">
        <v>17644.35</v>
      </c>
      <c r="C20" s="30">
        <v>22153.34</v>
      </c>
      <c r="D20" s="30">
        <v>16123.48</v>
      </c>
      <c r="E20" s="30">
        <v>14370.28</v>
      </c>
      <c r="F20" s="30">
        <v>15437.93</v>
      </c>
      <c r="G20" s="30">
        <v>13034.71</v>
      </c>
      <c r="H20" s="30">
        <v>18880.26</v>
      </c>
      <c r="I20" s="30">
        <v>28991.96</v>
      </c>
      <c r="J20" s="30">
        <v>6514.86</v>
      </c>
      <c r="K20" s="30">
        <f t="shared" si="3"/>
        <v>153151.16999999998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-81214.73000000001</v>
      </c>
      <c r="C27" s="30">
        <f t="shared" si="6"/>
        <v>-86934.48999999999</v>
      </c>
      <c r="D27" s="30">
        <f t="shared" si="6"/>
        <v>-116549.86</v>
      </c>
      <c r="E27" s="30">
        <f t="shared" si="6"/>
        <v>-55306.73</v>
      </c>
      <c r="F27" s="30">
        <f t="shared" si="6"/>
        <v>-61272.64</v>
      </c>
      <c r="G27" s="30">
        <f t="shared" si="6"/>
        <v>-44162.69</v>
      </c>
      <c r="H27" s="30">
        <f t="shared" si="6"/>
        <v>-38994.96000000001</v>
      </c>
      <c r="I27" s="30">
        <f t="shared" si="6"/>
        <v>-87370.56</v>
      </c>
      <c r="J27" s="30">
        <f t="shared" si="6"/>
        <v>-17177.800000000003</v>
      </c>
      <c r="K27" s="30">
        <f aca="true" t="shared" si="7" ref="K27:K35">SUM(B27:J27)</f>
        <v>-588984.4600000001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-76282.8</v>
      </c>
      <c r="C28" s="30">
        <f t="shared" si="8"/>
        <v>-82108.4</v>
      </c>
      <c r="D28" s="30">
        <f t="shared" si="8"/>
        <v>-91660.8</v>
      </c>
      <c r="E28" s="30">
        <f t="shared" si="8"/>
        <v>-51920</v>
      </c>
      <c r="F28" s="30">
        <f t="shared" si="8"/>
        <v>-57314.4</v>
      </c>
      <c r="G28" s="30">
        <f t="shared" si="8"/>
        <v>-39463.6</v>
      </c>
      <c r="H28" s="30">
        <f t="shared" si="8"/>
        <v>-34856.8</v>
      </c>
      <c r="I28" s="30">
        <f t="shared" si="8"/>
        <v>-82332.8</v>
      </c>
      <c r="J28" s="30">
        <f t="shared" si="8"/>
        <v>-10489.6</v>
      </c>
      <c r="K28" s="30">
        <f t="shared" si="7"/>
        <v>-526429.2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-76282.8</v>
      </c>
      <c r="C29" s="30">
        <f aca="true" t="shared" si="9" ref="C29:J29">-ROUND((C9)*$E$3,2)</f>
        <v>-82108.4</v>
      </c>
      <c r="D29" s="30">
        <f t="shared" si="9"/>
        <v>-91660.8</v>
      </c>
      <c r="E29" s="30">
        <f t="shared" si="9"/>
        <v>-51920</v>
      </c>
      <c r="F29" s="30">
        <f t="shared" si="9"/>
        <v>-57314.4</v>
      </c>
      <c r="G29" s="30">
        <f t="shared" si="9"/>
        <v>-39463.6</v>
      </c>
      <c r="H29" s="30">
        <f t="shared" si="9"/>
        <v>-34856.8</v>
      </c>
      <c r="I29" s="30">
        <f t="shared" si="9"/>
        <v>-82332.8</v>
      </c>
      <c r="J29" s="30">
        <f t="shared" si="9"/>
        <v>-10489.6</v>
      </c>
      <c r="K29" s="30">
        <f t="shared" si="7"/>
        <v>-526429.2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-4931.93</v>
      </c>
      <c r="C33" s="27">
        <f aca="true" t="shared" si="10" ref="C33:J33">SUM(C34:C44)</f>
        <v>-4826.09</v>
      </c>
      <c r="D33" s="27">
        <f t="shared" si="10"/>
        <v>-24889.059999999998</v>
      </c>
      <c r="E33" s="27">
        <f t="shared" si="10"/>
        <v>-3386.73</v>
      </c>
      <c r="F33" s="27">
        <f t="shared" si="10"/>
        <v>-3958.24</v>
      </c>
      <c r="G33" s="27">
        <f t="shared" si="10"/>
        <v>-4699.09</v>
      </c>
      <c r="H33" s="27">
        <f t="shared" si="10"/>
        <v>-4138.16</v>
      </c>
      <c r="I33" s="27">
        <f t="shared" si="10"/>
        <v>-5037.76</v>
      </c>
      <c r="J33" s="27">
        <f t="shared" si="10"/>
        <v>-6688.200000000001</v>
      </c>
      <c r="K33" s="30">
        <f t="shared" si="7"/>
        <v>-62555.26000000001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-6013.34</v>
      </c>
      <c r="C43" s="27">
        <v>-5884.3</v>
      </c>
      <c r="D43" s="27">
        <v>-7794.12</v>
      </c>
      <c r="E43" s="27">
        <v>-4129.33</v>
      </c>
      <c r="F43" s="27">
        <v>-4826.16</v>
      </c>
      <c r="G43" s="27">
        <v>-5729.45</v>
      </c>
      <c r="H43" s="27">
        <v>-5045.53</v>
      </c>
      <c r="I43" s="27">
        <v>-6142.38</v>
      </c>
      <c r="J43" s="27">
        <v>-1625.93</v>
      </c>
      <c r="K43" s="27">
        <f>SUM(B43:J43)</f>
        <v>-47190.53999999999</v>
      </c>
      <c r="L43" s="24"/>
      <c r="M43"/>
      <c r="N43"/>
    </row>
    <row r="44" spans="1:14" s="23" customFormat="1" ht="16.5" customHeight="1">
      <c r="A44" s="25" t="s">
        <v>73</v>
      </c>
      <c r="B44" s="27">
        <v>1081.41</v>
      </c>
      <c r="C44" s="27">
        <v>1058.21</v>
      </c>
      <c r="D44" s="27">
        <v>1401.66</v>
      </c>
      <c r="E44" s="27">
        <v>742.6</v>
      </c>
      <c r="F44" s="27">
        <v>867.92</v>
      </c>
      <c r="G44" s="27">
        <v>1030.36</v>
      </c>
      <c r="H44" s="27">
        <v>907.37</v>
      </c>
      <c r="I44" s="27">
        <v>1104.62</v>
      </c>
      <c r="J44" s="27">
        <v>292.4</v>
      </c>
      <c r="K44" s="27">
        <f>SUM(B44:J44)</f>
        <v>8486.55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664097.93</v>
      </c>
      <c r="C48" s="27">
        <f aca="true" t="shared" si="11" ref="C48:J48">IF(C17+C27+C49&lt;0,0,C17+C27+C49)</f>
        <v>643250.22</v>
      </c>
      <c r="D48" s="27">
        <f t="shared" si="11"/>
        <v>850363.3299999998</v>
      </c>
      <c r="E48" s="27">
        <f t="shared" si="11"/>
        <v>456403.98000000004</v>
      </c>
      <c r="F48" s="27">
        <f t="shared" si="11"/>
        <v>537022.35</v>
      </c>
      <c r="G48" s="27">
        <f t="shared" si="11"/>
        <v>665798.55</v>
      </c>
      <c r="H48" s="27">
        <f t="shared" si="11"/>
        <v>587128.93</v>
      </c>
      <c r="I48" s="27">
        <f t="shared" si="11"/>
        <v>675337.81</v>
      </c>
      <c r="J48" s="27">
        <f t="shared" si="11"/>
        <v>184187.41999999998</v>
      </c>
      <c r="K48" s="20">
        <f>SUM(B48:J48)</f>
        <v>5263590.52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664097.92</v>
      </c>
      <c r="C54" s="10">
        <f t="shared" si="13"/>
        <v>643250.22</v>
      </c>
      <c r="D54" s="10">
        <f t="shared" si="13"/>
        <v>850363.34</v>
      </c>
      <c r="E54" s="10">
        <f t="shared" si="13"/>
        <v>456403.98</v>
      </c>
      <c r="F54" s="10">
        <f t="shared" si="13"/>
        <v>537022.34</v>
      </c>
      <c r="G54" s="10">
        <f t="shared" si="13"/>
        <v>665798.55</v>
      </c>
      <c r="H54" s="10">
        <f t="shared" si="13"/>
        <v>587128.92</v>
      </c>
      <c r="I54" s="10">
        <f>SUM(I55:I67)</f>
        <v>675337.81</v>
      </c>
      <c r="J54" s="10">
        <f t="shared" si="13"/>
        <v>184187.43</v>
      </c>
      <c r="K54" s="5">
        <f>SUM(K55:K67)</f>
        <v>5263590.509999999</v>
      </c>
      <c r="L54" s="9"/>
    </row>
    <row r="55" spans="1:11" ht="16.5" customHeight="1">
      <c r="A55" s="7" t="s">
        <v>60</v>
      </c>
      <c r="B55" s="8">
        <v>580753.63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580753.63</v>
      </c>
    </row>
    <row r="56" spans="1:11" ht="16.5" customHeight="1">
      <c r="A56" s="7" t="s">
        <v>61</v>
      </c>
      <c r="B56" s="8">
        <v>83344.29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83344.29</v>
      </c>
    </row>
    <row r="57" spans="1:11" ht="16.5" customHeight="1">
      <c r="A57" s="7" t="s">
        <v>4</v>
      </c>
      <c r="B57" s="6">
        <v>0</v>
      </c>
      <c r="C57" s="8">
        <v>643250.22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643250.22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850363.34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850363.34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456403.98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456403.98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537022.34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537022.34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665798.55</v>
      </c>
      <c r="H61" s="6">
        <v>0</v>
      </c>
      <c r="I61" s="6">
        <v>0</v>
      </c>
      <c r="J61" s="6">
        <v>0</v>
      </c>
      <c r="K61" s="5">
        <f t="shared" si="14"/>
        <v>665798.55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587128.92</v>
      </c>
      <c r="I62" s="6">
        <v>0</v>
      </c>
      <c r="J62" s="6">
        <v>0</v>
      </c>
      <c r="K62" s="5">
        <f t="shared" si="14"/>
        <v>587128.92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241095.6</v>
      </c>
      <c r="J64" s="6">
        <v>0</v>
      </c>
      <c r="K64" s="5">
        <f t="shared" si="14"/>
        <v>241095.6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434242.21</v>
      </c>
      <c r="J65" s="6">
        <v>0</v>
      </c>
      <c r="K65" s="5">
        <f t="shared" si="14"/>
        <v>434242.21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184187.43</v>
      </c>
      <c r="K66" s="5">
        <f t="shared" si="14"/>
        <v>184187.43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2021-12-09T18:20:06Z</dcterms:modified>
  <cp:category/>
  <cp:version/>
  <cp:contentType/>
  <cp:contentStatus/>
</cp:coreProperties>
</file>