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<sst xmlns="http://schemas.openxmlformats.org/spreadsheetml/2006/main" count="75" uniqueCount="74">
  <si>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</si>
  <si>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</si>
  <si>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</si>
  <si>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</si>
  <si>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</si>
  <si>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</si>
  <si>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</si>
  <si>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</si>
  <si>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</si>
  <si>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</si>
  <si>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</si>
  <si>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</si>
  <si>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</si>
  <si>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</si>
  <si>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</si>
  <si>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</si>
  <si>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</si>
  <si>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</si>
  <si>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</si>
  <si>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</si>
  <si>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</si>
  <si>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</si>
  <si>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</si>
  <si>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</si>
  <si>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</si>
  <si>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</si>
  <si>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</si>
  <si>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</si>
  <si>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</si>
  <si>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</si>
  <si>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</si>
  <si>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</si>
  <si>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</si>
  <si>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</si>
  <si>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</si>
  <si>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</si>
  <si>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</si>
  <si>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</si>
  <si>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</si>
  <si>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</si>
  <si>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</si>
  <si>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</si>
  <si>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</si>
  <si>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</si>
  <si>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</si>
  <si>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</si>
  <si>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</si>
  <si>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</si>
  <si>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</si>
  <si>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</si>
  <si>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</si>
  <si>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</si>
  <si>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</si>
  <si>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</si>
  <si>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</si>
  <si>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</si>
  <si>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</si>
  <si>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</si>
  <si>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</si>
  <si>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</si>
  <si>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</si>
  <si>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</si>
  <si>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</si>
  <si>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</si>
  <si>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</si>
  <si>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</si>
  <si>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</si>
  <si>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</si>
  <si>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</si>
  <si>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</si>
  <si>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</si>
  <si>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</si>
  <si>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01/12/21 - VENCIMENTO 08/12/21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</si>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</sst>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314290</v>
      </c>
      <c r="C7" s="47">
        <f t="shared" si="0"/>
        <v>263654</v>
      </c>
      <c r="D7" s="47">
        <f t="shared" si="0"/>
        <v>327979</v>
      </c>
      <c r="E7" s="47">
        <f t="shared" si="0"/>
        <v>177140</v>
      </c>
      <c r="F7" s="47">
        <f t="shared" si="0"/>
        <v>217285</v>
      </c>
      <c r="G7" s="47">
        <f t="shared" si="0"/>
        <v>221060</v>
      </c>
      <c r="H7" s="47">
        <f t="shared" si="0"/>
        <v>263759</v>
      </c>
      <c r="I7" s="47">
        <f t="shared" si="0"/>
        <v>355413</v>
      </c>
      <c r="J7" s="47">
        <f t="shared" si="0"/>
        <v>110155</v>
      </c>
      <c r="K7" s="47">
        <f t="shared" si="0"/>
        <v>2250735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23030</v>
      </c>
      <c r="C8" s="45">
        <f t="shared" si="1"/>
        <v>22566</v>
      </c>
      <c r="D8" s="45">
        <f t="shared" si="1"/>
        <v>23086</v>
      </c>
      <c r="E8" s="45">
        <f t="shared" si="1"/>
        <v>14237</v>
      </c>
      <c r="F8" s="45">
        <f t="shared" si="1"/>
        <v>17023</v>
      </c>
      <c r="G8" s="45">
        <f t="shared" si="1"/>
        <v>9688</v>
      </c>
      <c r="H8" s="45">
        <f t="shared" si="1"/>
        <v>9038</v>
      </c>
      <c r="I8" s="45">
        <f t="shared" si="1"/>
        <v>23989</v>
      </c>
      <c r="J8" s="45">
        <f t="shared" si="1"/>
        <v>4349</v>
      </c>
      <c r="K8" s="38">
        <f>SUM(B8:J8)</f>
        <v>147006</v>
      </c>
      <c r="L8"/>
      <c r="M8"/>
      <c r="N8"/>
    </row>
    <row r="9" spans="1:14" ht="16.5" customHeight="1">
      <c r="A9" s="22" t="s">
        <v>35</v>
      </c>
      <c r="B9" s="45">
        <v>22994</v>
      </c>
      <c r="C9" s="45">
        <v>22556</v>
      </c>
      <c r="D9" s="45">
        <v>23081</v>
      </c>
      <c r="E9" s="45">
        <v>14185</v>
      </c>
      <c r="F9" s="45">
        <v>17014</v>
      </c>
      <c r="G9" s="45">
        <v>9685</v>
      </c>
      <c r="H9" s="45">
        <v>9038</v>
      </c>
      <c r="I9" s="45">
        <v>23889</v>
      </c>
      <c r="J9" s="45">
        <v>4349</v>
      </c>
      <c r="K9" s="38">
        <f>SUM(B9:J9)</f>
        <v>146791</v>
      </c>
      <c r="L9"/>
      <c r="M9"/>
      <c r="N9"/>
    </row>
    <row r="10" spans="1:14" ht="16.5" customHeight="1">
      <c r="A10" s="22" t="s">
        <v>34</v>
      </c>
      <c r="B10" s="45">
        <v>36</v>
      </c>
      <c r="C10" s="45">
        <v>10</v>
      </c>
      <c r="D10" s="45">
        <v>5</v>
      </c>
      <c r="E10" s="45">
        <v>52</v>
      </c>
      <c r="F10" s="45">
        <v>9</v>
      </c>
      <c r="G10" s="45">
        <v>3</v>
      </c>
      <c r="H10" s="45">
        <v>0</v>
      </c>
      <c r="I10" s="45">
        <v>100</v>
      </c>
      <c r="J10" s="45">
        <v>0</v>
      </c>
      <c r="K10" s="38">
        <f>SUM(B10:J10)</f>
        <v>215</v>
      </c>
      <c r="L10"/>
      <c r="M10"/>
      <c r="N10"/>
    </row>
    <row r="11" spans="1:14" ht="16.5" customHeight="1">
      <c r="A11" s="44" t="s">
        <v>33</v>
      </c>
      <c r="B11" s="43">
        <v>291260</v>
      </c>
      <c r="C11" s="43">
        <v>241088</v>
      </c>
      <c r="D11" s="43">
        <v>304893</v>
      </c>
      <c r="E11" s="43">
        <v>162903</v>
      </c>
      <c r="F11" s="43">
        <v>200262</v>
      </c>
      <c r="G11" s="43">
        <v>211372</v>
      </c>
      <c r="H11" s="43">
        <v>254721</v>
      </c>
      <c r="I11" s="43">
        <v>331424</v>
      </c>
      <c r="J11" s="43">
        <v>105806</v>
      </c>
      <c r="K11" s="38">
        <f>SUM(B11:J11)</f>
        <v>2103729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1.145680405718296</v>
      </c>
      <c r="C15" s="39">
        <v>1.204973981913621</v>
      </c>
      <c r="D15" s="39">
        <v>1.019783126467741</v>
      </c>
      <c r="E15" s="39">
        <v>1.287179947286676</v>
      </c>
      <c r="F15" s="39">
        <v>1.066341939460403</v>
      </c>
      <c r="G15" s="39">
        <v>1.143000340229662</v>
      </c>
      <c r="H15" s="39">
        <v>1.068400387168861</v>
      </c>
      <c r="I15" s="39">
        <v>1.072456908106507</v>
      </c>
      <c r="J15" s="39">
        <v>1.128459474058287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1259689.84</v>
      </c>
      <c r="C17" s="36">
        <f aca="true" t="shared" si="2" ref="C17:J17">C18+C19+C20+C21+C22+C23+C24</f>
        <v>1222842.3800000001</v>
      </c>
      <c r="D17" s="36">
        <f t="shared" si="2"/>
        <v>1415545.41</v>
      </c>
      <c r="E17" s="36">
        <f t="shared" si="2"/>
        <v>846583.21</v>
      </c>
      <c r="F17" s="36">
        <f t="shared" si="2"/>
        <v>906735.11</v>
      </c>
      <c r="G17" s="36">
        <f t="shared" si="2"/>
        <v>994716.2200000001</v>
      </c>
      <c r="H17" s="36">
        <f t="shared" si="2"/>
        <v>892319.18</v>
      </c>
      <c r="I17" s="36">
        <f t="shared" si="2"/>
        <v>1230812.58</v>
      </c>
      <c r="J17" s="36">
        <f t="shared" si="2"/>
        <v>449465.55</v>
      </c>
      <c r="K17" s="36">
        <f aca="true" t="shared" si="3" ref="K17:K24">SUM(B17:J17)</f>
        <v>9218709.48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1070786.03</v>
      </c>
      <c r="C18" s="30">
        <f t="shared" si="4"/>
        <v>986856.92</v>
      </c>
      <c r="D18" s="30">
        <f t="shared" si="4"/>
        <v>1360883.26</v>
      </c>
      <c r="E18" s="30">
        <f t="shared" si="4"/>
        <v>639050.26</v>
      </c>
      <c r="F18" s="30">
        <f t="shared" si="4"/>
        <v>829528.94</v>
      </c>
      <c r="G18" s="30">
        <f t="shared" si="4"/>
        <v>852473.68</v>
      </c>
      <c r="H18" s="30">
        <f t="shared" si="4"/>
        <v>809872.01</v>
      </c>
      <c r="I18" s="30">
        <f t="shared" si="4"/>
        <v>1102348.96</v>
      </c>
      <c r="J18" s="30">
        <f t="shared" si="4"/>
        <v>386599.99</v>
      </c>
      <c r="K18" s="30">
        <f t="shared" si="3"/>
        <v>8038400.05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155992.54</v>
      </c>
      <c r="C19" s="30">
        <f t="shared" si="5"/>
        <v>202279.99</v>
      </c>
      <c r="D19" s="30">
        <f t="shared" si="5"/>
        <v>26922.53</v>
      </c>
      <c r="E19" s="30">
        <f t="shared" si="5"/>
        <v>183522.42</v>
      </c>
      <c r="F19" s="30">
        <f t="shared" si="5"/>
        <v>55032.56</v>
      </c>
      <c r="G19" s="30">
        <f t="shared" si="5"/>
        <v>121904.03</v>
      </c>
      <c r="H19" s="30">
        <f t="shared" si="5"/>
        <v>55395.56</v>
      </c>
      <c r="I19" s="30">
        <f t="shared" si="5"/>
        <v>79872.8</v>
      </c>
      <c r="J19" s="30">
        <f t="shared" si="5"/>
        <v>49662.43</v>
      </c>
      <c r="K19" s="30">
        <f t="shared" si="3"/>
        <v>930584.8600000002</v>
      </c>
      <c r="L19"/>
      <c r="M19"/>
      <c r="N19"/>
    </row>
    <row r="20" spans="1:14" ht="16.5" customHeight="1">
      <c r="A20" s="18" t="s">
        <v>28</v>
      </c>
      <c r="B20" s="30">
        <v>31570.04</v>
      </c>
      <c r="C20" s="30">
        <v>31023.01</v>
      </c>
      <c r="D20" s="30">
        <v>23715.93</v>
      </c>
      <c r="E20" s="30">
        <v>21328.07</v>
      </c>
      <c r="F20" s="30">
        <v>20832.38</v>
      </c>
      <c r="G20" s="30">
        <v>18997.28</v>
      </c>
      <c r="H20" s="30">
        <v>24369.15</v>
      </c>
      <c r="I20" s="30">
        <v>45908.36</v>
      </c>
      <c r="J20" s="30">
        <v>11861.9</v>
      </c>
      <c r="K20" s="30">
        <f t="shared" si="3"/>
        <v>229606.12000000002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-176227.40000000002</v>
      </c>
      <c r="C27" s="30">
        <f t="shared" si="6"/>
        <v>-114280.49</v>
      </c>
      <c r="D27" s="30">
        <f t="shared" si="6"/>
        <v>-152221.78999999998</v>
      </c>
      <c r="E27" s="30">
        <f t="shared" si="6"/>
        <v>-148080.81000000003</v>
      </c>
      <c r="F27" s="30">
        <f t="shared" si="6"/>
        <v>-78756.34000000001</v>
      </c>
      <c r="G27" s="30">
        <f t="shared" si="6"/>
        <v>-134037.72999999998</v>
      </c>
      <c r="H27" s="30">
        <f t="shared" si="6"/>
        <v>-63441.58999999999</v>
      </c>
      <c r="I27" s="30">
        <f t="shared" si="6"/>
        <v>-141369.80000000002</v>
      </c>
      <c r="J27" s="30">
        <f t="shared" si="6"/>
        <v>-35969.74</v>
      </c>
      <c r="K27" s="30">
        <f aca="true" t="shared" si="7" ref="K27:K35">SUM(B27:J27)</f>
        <v>-1044385.69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-170819.21000000002</v>
      </c>
      <c r="C28" s="30">
        <f t="shared" si="8"/>
        <v>-109031.05</v>
      </c>
      <c r="D28" s="30">
        <f t="shared" si="8"/>
        <v>-127639.65</v>
      </c>
      <c r="E28" s="30">
        <f t="shared" si="8"/>
        <v>-144440.08000000002</v>
      </c>
      <c r="F28" s="30">
        <f t="shared" si="8"/>
        <v>-74861.6</v>
      </c>
      <c r="G28" s="30">
        <f t="shared" si="8"/>
        <v>-129761.98</v>
      </c>
      <c r="H28" s="30">
        <f t="shared" si="8"/>
        <v>-59610.34999999999</v>
      </c>
      <c r="I28" s="30">
        <f t="shared" si="8"/>
        <v>-136078.04</v>
      </c>
      <c r="J28" s="30">
        <f t="shared" si="8"/>
        <v>-28688.859999999997</v>
      </c>
      <c r="K28" s="30">
        <f t="shared" si="7"/>
        <v>-980930.82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-101173.6</v>
      </c>
      <c r="C29" s="30">
        <f aca="true" t="shared" si="9" ref="C29:J29">-ROUND((C9)*$E$3,2)</f>
        <v>-99246.4</v>
      </c>
      <c r="D29" s="30">
        <f t="shared" si="9"/>
        <v>-101556.4</v>
      </c>
      <c r="E29" s="30">
        <f t="shared" si="9"/>
        <v>-62414</v>
      </c>
      <c r="F29" s="30">
        <f t="shared" si="9"/>
        <v>-74861.6</v>
      </c>
      <c r="G29" s="30">
        <f t="shared" si="9"/>
        <v>-42614</v>
      </c>
      <c r="H29" s="30">
        <f t="shared" si="9"/>
        <v>-39767.2</v>
      </c>
      <c r="I29" s="30">
        <f t="shared" si="9"/>
        <v>-105111.6</v>
      </c>
      <c r="J29" s="30">
        <f t="shared" si="9"/>
        <v>-19135.6</v>
      </c>
      <c r="K29" s="30">
        <f t="shared" si="7"/>
        <v>-645880.4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-492.8</v>
      </c>
      <c r="C31" s="30">
        <v>-338.8</v>
      </c>
      <c r="D31" s="30">
        <v>-246.4</v>
      </c>
      <c r="E31" s="30">
        <v>-277.2</v>
      </c>
      <c r="F31" s="26">
        <v>0</v>
      </c>
      <c r="G31" s="30">
        <v>-123.2</v>
      </c>
      <c r="H31" s="30">
        <v>-74.46</v>
      </c>
      <c r="I31" s="30">
        <v>-116.21</v>
      </c>
      <c r="J31" s="30">
        <v>-35.85</v>
      </c>
      <c r="K31" s="30">
        <f t="shared" si="7"/>
        <v>-1704.92</v>
      </c>
      <c r="L31"/>
      <c r="M31"/>
      <c r="N31"/>
    </row>
    <row r="32" spans="1:14" ht="16.5" customHeight="1">
      <c r="A32" s="25" t="s">
        <v>21</v>
      </c>
      <c r="B32" s="30">
        <v>-69152.81</v>
      </c>
      <c r="C32" s="30">
        <v>-9445.85</v>
      </c>
      <c r="D32" s="30">
        <v>-25836.85</v>
      </c>
      <c r="E32" s="30">
        <v>-81748.88</v>
      </c>
      <c r="F32" s="26">
        <v>0</v>
      </c>
      <c r="G32" s="30">
        <v>-87024.78</v>
      </c>
      <c r="H32" s="30">
        <v>-19768.69</v>
      </c>
      <c r="I32" s="30">
        <v>-30850.23</v>
      </c>
      <c r="J32" s="30">
        <v>-9517.41</v>
      </c>
      <c r="K32" s="30">
        <f t="shared" si="7"/>
        <v>-333345.5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-5408.19</v>
      </c>
      <c r="C33" s="27">
        <f aca="true" t="shared" si="10" ref="C33:J33">SUM(C34:C44)</f>
        <v>-5249.4400000000005</v>
      </c>
      <c r="D33" s="27">
        <f t="shared" si="10"/>
        <v>-24582.14</v>
      </c>
      <c r="E33" s="27">
        <f t="shared" si="10"/>
        <v>-3640.7299999999996</v>
      </c>
      <c r="F33" s="27">
        <f t="shared" si="10"/>
        <v>-3894.74</v>
      </c>
      <c r="G33" s="27">
        <f t="shared" si="10"/>
        <v>-4275.75</v>
      </c>
      <c r="H33" s="27">
        <f t="shared" si="10"/>
        <v>-3831.2400000000002</v>
      </c>
      <c r="I33" s="27">
        <f t="shared" si="10"/>
        <v>-5291.76</v>
      </c>
      <c r="J33" s="27">
        <f t="shared" si="10"/>
        <v>-7280.879999999999</v>
      </c>
      <c r="K33" s="30">
        <f t="shared" si="7"/>
        <v>-63454.869999999995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-6594.03</v>
      </c>
      <c r="C43" s="27">
        <v>-6400.47</v>
      </c>
      <c r="D43" s="27">
        <v>-7419.9</v>
      </c>
      <c r="E43" s="27">
        <v>-4439.03</v>
      </c>
      <c r="F43" s="27">
        <v>-4748.73</v>
      </c>
      <c r="G43" s="27">
        <v>-5213.28</v>
      </c>
      <c r="H43" s="27">
        <v>-4671.31</v>
      </c>
      <c r="I43" s="27">
        <v>-6452.08</v>
      </c>
      <c r="J43" s="27">
        <v>-2348.56</v>
      </c>
      <c r="K43" s="27">
        <f>SUM(B43:J43)</f>
        <v>-48287.39</v>
      </c>
      <c r="L43" s="24"/>
      <c r="M43"/>
      <c r="N43"/>
    </row>
    <row r="44" spans="1:14" s="23" customFormat="1" ht="16.5" customHeight="1">
      <c r="A44" s="25" t="s">
        <v>73</v>
      </c>
      <c r="B44" s="27">
        <v>1185.84</v>
      </c>
      <c r="C44" s="27">
        <v>1151.03</v>
      </c>
      <c r="D44" s="27">
        <v>1334.36</v>
      </c>
      <c r="E44" s="27">
        <v>798.3</v>
      </c>
      <c r="F44" s="27">
        <v>853.99</v>
      </c>
      <c r="G44" s="27">
        <v>937.53</v>
      </c>
      <c r="H44" s="27">
        <v>840.07</v>
      </c>
      <c r="I44" s="27">
        <v>1160.32</v>
      </c>
      <c r="J44" s="27">
        <v>422.35</v>
      </c>
      <c r="K44" s="27">
        <f>SUM(B44:J44)</f>
        <v>8683.789999999999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1083462.44</v>
      </c>
      <c r="C48" s="27">
        <f aca="true" t="shared" si="11" ref="C48:J48">IF(C17+C27+C49&lt;0,0,C17+C27+C49)</f>
        <v>1108561.8900000001</v>
      </c>
      <c r="D48" s="27">
        <f t="shared" si="11"/>
        <v>1263323.6199999999</v>
      </c>
      <c r="E48" s="27">
        <f t="shared" si="11"/>
        <v>698502.3999999999</v>
      </c>
      <c r="F48" s="27">
        <f t="shared" si="11"/>
        <v>827978.77</v>
      </c>
      <c r="G48" s="27">
        <f t="shared" si="11"/>
        <v>860678.4900000001</v>
      </c>
      <c r="H48" s="27">
        <f t="shared" si="11"/>
        <v>828877.5900000001</v>
      </c>
      <c r="I48" s="27">
        <f t="shared" si="11"/>
        <v>1089442.78</v>
      </c>
      <c r="J48" s="27">
        <f t="shared" si="11"/>
        <v>413495.81</v>
      </c>
      <c r="K48" s="20">
        <f>SUM(B48:J48)</f>
        <v>8174323.79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1083462.44</v>
      </c>
      <c r="C54" s="10">
        <f t="shared" si="13"/>
        <v>1108561.89</v>
      </c>
      <c r="D54" s="10">
        <f t="shared" si="13"/>
        <v>1263323.61</v>
      </c>
      <c r="E54" s="10">
        <f t="shared" si="13"/>
        <v>698502.41</v>
      </c>
      <c r="F54" s="10">
        <f t="shared" si="13"/>
        <v>827978.77</v>
      </c>
      <c r="G54" s="10">
        <f t="shared" si="13"/>
        <v>860678.48</v>
      </c>
      <c r="H54" s="10">
        <f t="shared" si="13"/>
        <v>828877.58</v>
      </c>
      <c r="I54" s="10">
        <f>SUM(I55:I67)</f>
        <v>1089442.78</v>
      </c>
      <c r="J54" s="10">
        <f t="shared" si="13"/>
        <v>413495.81</v>
      </c>
      <c r="K54" s="5">
        <f>SUM(K55:K67)</f>
        <v>8174323.7700000005</v>
      </c>
      <c r="L54" s="9"/>
    </row>
    <row r="55" spans="1:11" ht="16.5" customHeight="1">
      <c r="A55" s="7" t="s">
        <v>60</v>
      </c>
      <c r="B55" s="8">
        <v>943695.79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943695.79</v>
      </c>
    </row>
    <row r="56" spans="1:11" ht="16.5" customHeight="1">
      <c r="A56" s="7" t="s">
        <v>61</v>
      </c>
      <c r="B56" s="8">
        <v>139766.65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139766.65</v>
      </c>
    </row>
    <row r="57" spans="1:11" ht="16.5" customHeight="1">
      <c r="A57" s="7" t="s">
        <v>4</v>
      </c>
      <c r="B57" s="6">
        <v>0</v>
      </c>
      <c r="C57" s="8">
        <v>1108561.89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1108561.89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1263323.61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1263323.61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698502.41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698502.41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827978.77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827978.77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860678.48</v>
      </c>
      <c r="H61" s="6">
        <v>0</v>
      </c>
      <c r="I61" s="6">
        <v>0</v>
      </c>
      <c r="J61" s="6">
        <v>0</v>
      </c>
      <c r="K61" s="5">
        <f t="shared" si="14"/>
        <v>860678.48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828877.58</v>
      </c>
      <c r="I62" s="6">
        <v>0</v>
      </c>
      <c r="J62" s="6">
        <v>0</v>
      </c>
      <c r="K62" s="5">
        <f t="shared" si="14"/>
        <v>828877.58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393942.51</v>
      </c>
      <c r="J64" s="6">
        <v>0</v>
      </c>
      <c r="K64" s="5">
        <f t="shared" si="14"/>
        <v>393942.51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695500.27</v>
      </c>
      <c r="J65" s="6">
        <v>0</v>
      </c>
      <c r="K65" s="5">
        <f t="shared" si="14"/>
        <v>695500.27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413495.81</v>
      </c>
      <c r="K66" s="5">
        <f t="shared" si="14"/>
        <v>413495.81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2021-12-07T18:17:30Z</dcterms:modified>
  <cp:category/>
  <cp:version/>
  <cp:contentType/>
  <cp:contentStatus/>
</cp:coreProperties>
</file>