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<sst xmlns="http://schemas.openxmlformats.org/spreadsheetml/2006/main" count="81" uniqueCount="80">
  <si>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</si>
  <si>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</si>
  <si>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</si>
  <si>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</si>
  <si>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</si>
  <si>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</si>
  <si>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</si>
  <si>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</si>
  <si>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</si>
  <si>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</si>
  <si>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</si>
  <si>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</si>
  <si>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</si>
  <si>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</si>
  <si>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</si>
  <si>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</si>
  <si>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</si>
  <si>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</si>
  <si>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</si>
  <si>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</si>
  <si>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</si>
  <si>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</si>
  <si>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</si>
  <si>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</si>
  <si>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</si>
  <si>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</si>
  <si>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</si>
  <si>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</si>
  <si>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</si>
  <si>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</si>
  <si>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</si>
  <si>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</si>
  <si>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</si>
  <si>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</si>
  <si>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</si>
  <si>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</si>
  <si>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</si>
  <si>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</si>
  <si>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</si>
  <si>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</si>
  <si>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</si>
  <si>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</si>
  <si>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</si>
  <si>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</si>
  <si>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</si>
  <si>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</si>
  <si>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</si>
  <si>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</si>
  <si>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</si>
  <si>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</si>
  <si>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</si>
  <si>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</si>
  <si>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</si>
  <si>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</si>
  <si>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</si>
  <si>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</si>
  <si>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</si>
  <si>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</si>
  <si>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</si>
  <si>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</si>
  <si>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</si>
  <si>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</si>
  <si>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</si>
  <si>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</si>
  <si>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</si>
  <si>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</si>
  <si>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</si>
  <si>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</si>
  <si>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</si>
  <si>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</si>
  <si>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</si>
  <si>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</si>
  <si>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</si>
  <si>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</si>
  <si>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</si>
  <si>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21/12/21 - VENCIMENTO 28/12/21</t>
  </si>
  <si>
    <t>5.2.12. Amortização dos Investimentos</t>
  </si>
  <si>
    <t>5.3. Revisão de Remuneração pelo Transporte Coletivo ¹</t>
  </si>
  <si>
    <t>Nota: (1)  Revisões do mês de novembro/21, fator de transição, ar condicionado e passageiros; total de 36.912 passageiros.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</si>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</sst>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75747</v>
      </c>
      <c r="C7" s="10">
        <f>C8+C11</f>
        <v>95029</v>
      </c>
      <c r="D7" s="10">
        <f aca="true" t="shared" si="0" ref="D7:K7">D8+D11</f>
        <v>277169</v>
      </c>
      <c r="E7" s="10">
        <f t="shared" si="0"/>
        <v>233631</v>
      </c>
      <c r="F7" s="10">
        <f t="shared" si="0"/>
        <v>236385</v>
      </c>
      <c r="G7" s="10">
        <f t="shared" si="0"/>
        <v>123906</v>
      </c>
      <c r="H7" s="10">
        <f t="shared" si="0"/>
        <v>66561</v>
      </c>
      <c r="I7" s="10">
        <f t="shared" si="0"/>
        <v>103781</v>
      </c>
      <c r="J7" s="10">
        <f t="shared" si="0"/>
        <v>93798</v>
      </c>
      <c r="K7" s="10">
        <f t="shared" si="0"/>
        <v>193849</v>
      </c>
      <c r="L7" s="10">
        <f>SUM(B7:K7)</f>
        <v>1499856</v>
      </c>
      <c r="M7" s="11"/>
    </row>
    <row r="8" spans="1:13" ht="17.25" customHeight="1">
      <c r="A8" s="12" t="s">
        <v>18</v>
      </c>
      <c r="B8" s="13">
        <f>B9+B10</f>
        <v>7871</v>
      </c>
      <c r="C8" s="13">
        <f aca="true" t="shared" si="1" ref="C8:K8">C9+C10</f>
        <v>8491</v>
      </c>
      <c r="D8" s="13">
        <f t="shared" si="1"/>
        <v>26542</v>
      </c>
      <c r="E8" s="13">
        <f t="shared" si="1"/>
        <v>20760</v>
      </c>
      <c r="F8" s="13">
        <f t="shared" si="1"/>
        <v>18822</v>
      </c>
      <c r="G8" s="13">
        <f t="shared" si="1"/>
        <v>12328</v>
      </c>
      <c r="H8" s="13">
        <f t="shared" si="1"/>
        <v>5644</v>
      </c>
      <c r="I8" s="13">
        <f t="shared" si="1"/>
        <v>6702</v>
      </c>
      <c r="J8" s="13">
        <f t="shared" si="1"/>
        <v>7560</v>
      </c>
      <c r="K8" s="13">
        <f t="shared" si="1"/>
        <v>15285</v>
      </c>
      <c r="L8" s="13">
        <f>SUM(B8:K8)</f>
        <v>130005</v>
      </c>
      <c r="M8"/>
    </row>
    <row r="9" spans="1:13" ht="17.25" customHeight="1">
      <c r="A9" s="14" t="s">
        <v>19</v>
      </c>
      <c r="B9" s="15">
        <v>7868</v>
      </c>
      <c r="C9" s="15">
        <v>8491</v>
      </c>
      <c r="D9" s="15">
        <v>26542</v>
      </c>
      <c r="E9" s="15">
        <v>20760</v>
      </c>
      <c r="F9" s="15">
        <v>18822</v>
      </c>
      <c r="G9" s="15">
        <v>12328</v>
      </c>
      <c r="H9" s="15">
        <v>5634</v>
      </c>
      <c r="I9" s="15">
        <v>6702</v>
      </c>
      <c r="J9" s="15">
        <v>7560</v>
      </c>
      <c r="K9" s="15">
        <v>15285</v>
      </c>
      <c r="L9" s="13">
        <f>SUM(B9:K9)</f>
        <v>129992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</v>
      </c>
      <c r="I10" s="15">
        <v>0</v>
      </c>
      <c r="J10" s="15">
        <v>0</v>
      </c>
      <c r="K10" s="15">
        <v>0</v>
      </c>
      <c r="L10" s="13">
        <f>SUM(B10:K10)</f>
        <v>13</v>
      </c>
      <c r="M10"/>
    </row>
    <row r="11" spans="1:13" ht="17.25" customHeight="1">
      <c r="A11" s="12" t="s">
        <v>21</v>
      </c>
      <c r="B11" s="15">
        <v>67876</v>
      </c>
      <c r="C11" s="15">
        <v>86538</v>
      </c>
      <c r="D11" s="15">
        <v>250627</v>
      </c>
      <c r="E11" s="15">
        <v>212871</v>
      </c>
      <c r="F11" s="15">
        <v>217563</v>
      </c>
      <c r="G11" s="15">
        <v>111578</v>
      </c>
      <c r="H11" s="15">
        <v>60917</v>
      </c>
      <c r="I11" s="15">
        <v>97079</v>
      </c>
      <c r="J11" s="15">
        <v>86238</v>
      </c>
      <c r="K11" s="15">
        <v>178564</v>
      </c>
      <c r="L11" s="13">
        <f>SUM(B11:K11)</f>
        <v>1369851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1.061558246619588</v>
      </c>
      <c r="C15" s="22">
        <v>1.227062302910935</v>
      </c>
      <c r="D15" s="22">
        <v>1.151930153133349</v>
      </c>
      <c r="E15" s="22">
        <v>1.08746147268647</v>
      </c>
      <c r="F15" s="22">
        <v>1.29989714456198</v>
      </c>
      <c r="G15" s="22">
        <v>1.278696507436576</v>
      </c>
      <c r="H15" s="22">
        <v>1.225502416792691</v>
      </c>
      <c r="I15" s="22">
        <v>1.250336515384781</v>
      </c>
      <c r="J15" s="22">
        <v>1.506593230830465</v>
      </c>
      <c r="K15" s="22">
        <v>1.119934042105061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477278.3599999999</v>
      </c>
      <c r="C17" s="25">
        <f aca="true" t="shared" si="2" ref="C17:K17">C18+C19+C20+C21+C22+C23+C24</f>
        <v>371116.64</v>
      </c>
      <c r="D17" s="25">
        <f t="shared" si="2"/>
        <v>1217390.4000000001</v>
      </c>
      <c r="E17" s="25">
        <f t="shared" si="2"/>
        <v>975893.6599999999</v>
      </c>
      <c r="F17" s="25">
        <f t="shared" si="2"/>
        <v>1051484.35</v>
      </c>
      <c r="G17" s="25">
        <f t="shared" si="2"/>
        <v>597499.68</v>
      </c>
      <c r="H17" s="25">
        <f t="shared" si="2"/>
        <v>340991.2</v>
      </c>
      <c r="I17" s="25">
        <f t="shared" si="2"/>
        <v>438192.89999999997</v>
      </c>
      <c r="J17" s="25">
        <f t="shared" si="2"/>
        <v>519241.45000000007</v>
      </c>
      <c r="K17" s="25">
        <f t="shared" si="2"/>
        <v>653390.91</v>
      </c>
      <c r="L17" s="25">
        <f>L18+L19+L20+L21+L22+L23+L24</f>
        <v>6642479.550000001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447051.22</v>
      </c>
      <c r="C18" s="33">
        <f t="shared" si="3"/>
        <v>295825.28</v>
      </c>
      <c r="D18" s="33">
        <f t="shared" si="3"/>
        <v>1026938.86</v>
      </c>
      <c r="E18" s="33">
        <f t="shared" si="3"/>
        <v>876817.14</v>
      </c>
      <c r="F18" s="33">
        <f t="shared" si="3"/>
        <v>783852.66</v>
      </c>
      <c r="G18" s="33">
        <f t="shared" si="3"/>
        <v>451786.06</v>
      </c>
      <c r="H18" s="33">
        <f t="shared" si="3"/>
        <v>267342.26</v>
      </c>
      <c r="I18" s="33">
        <f t="shared" si="3"/>
        <v>345601.11</v>
      </c>
      <c r="J18" s="33">
        <f t="shared" si="3"/>
        <v>336397.15</v>
      </c>
      <c r="K18" s="33">
        <f t="shared" si="3"/>
        <v>567706.18</v>
      </c>
      <c r="L18" s="33">
        <f aca="true" t="shared" si="4" ref="L18:L24">SUM(B18:K18)</f>
        <v>5399317.920000001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27519.69</v>
      </c>
      <c r="C19" s="33">
        <f t="shared" si="5"/>
        <v>67170.77</v>
      </c>
      <c r="D19" s="33">
        <f t="shared" si="5"/>
        <v>156022.98</v>
      </c>
      <c r="E19" s="33">
        <f t="shared" si="5"/>
        <v>76687.72</v>
      </c>
      <c r="F19" s="33">
        <f t="shared" si="5"/>
        <v>235075.17</v>
      </c>
      <c r="G19" s="33">
        <f t="shared" si="5"/>
        <v>125911.2</v>
      </c>
      <c r="H19" s="33">
        <f t="shared" si="5"/>
        <v>60286.33</v>
      </c>
      <c r="I19" s="33">
        <f t="shared" si="5"/>
        <v>86516.58</v>
      </c>
      <c r="J19" s="33">
        <f t="shared" si="5"/>
        <v>170416.52</v>
      </c>
      <c r="K19" s="33">
        <f t="shared" si="5"/>
        <v>68087.3</v>
      </c>
      <c r="L19" s="33">
        <f t="shared" si="4"/>
        <v>1073694.26</v>
      </c>
      <c r="M19"/>
    </row>
    <row r="20" spans="1:13" ht="17.25" customHeight="1">
      <c r="A20" s="27" t="s">
        <v>26</v>
      </c>
      <c r="B20" s="33">
        <v>1366.22</v>
      </c>
      <c r="C20" s="33">
        <v>6779.36</v>
      </c>
      <c r="D20" s="33">
        <v>31746.1</v>
      </c>
      <c r="E20" s="33">
        <v>19706.34</v>
      </c>
      <c r="F20" s="33">
        <v>31215.29</v>
      </c>
      <c r="G20" s="33">
        <v>19802.42</v>
      </c>
      <c r="H20" s="33">
        <v>12021.38</v>
      </c>
      <c r="I20" s="33">
        <v>4733.98</v>
      </c>
      <c r="J20" s="33">
        <v>9745.32</v>
      </c>
      <c r="K20" s="33">
        <v>14914.97</v>
      </c>
      <c r="L20" s="33">
        <f t="shared" si="4"/>
        <v>152031.38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-56701.56</v>
      </c>
      <c r="C27" s="33">
        <f t="shared" si="6"/>
        <v>-39129.76</v>
      </c>
      <c r="D27" s="33">
        <f t="shared" si="6"/>
        <v>-51168.89</v>
      </c>
      <c r="E27" s="33">
        <f t="shared" si="6"/>
        <v>-98791.90000000001</v>
      </c>
      <c r="F27" s="33">
        <f t="shared" si="6"/>
        <v>-88224.3</v>
      </c>
      <c r="G27" s="33">
        <f t="shared" si="6"/>
        <v>-56889.079999999994</v>
      </c>
      <c r="H27" s="33">
        <f t="shared" si="6"/>
        <v>-37610.13</v>
      </c>
      <c r="I27" s="33">
        <f t="shared" si="6"/>
        <v>-54759.1</v>
      </c>
      <c r="J27" s="33">
        <f t="shared" si="6"/>
        <v>-35560.61</v>
      </c>
      <c r="K27" s="33">
        <f t="shared" si="6"/>
        <v>-70069.53</v>
      </c>
      <c r="L27" s="33">
        <f aca="true" t="shared" si="7" ref="L27:L34">SUM(B27:K27)</f>
        <v>-588904.86</v>
      </c>
      <c r="M27"/>
    </row>
    <row r="28" spans="1:13" ht="18.75" customHeight="1">
      <c r="A28" s="27" t="s">
        <v>30</v>
      </c>
      <c r="B28" s="33">
        <f>B29+B30+B31+B32</f>
        <v>-34619.2</v>
      </c>
      <c r="C28" s="33">
        <f aca="true" t="shared" si="8" ref="C28:K28">C29+C30+C31+C32</f>
        <v>-37360.4</v>
      </c>
      <c r="D28" s="33">
        <f t="shared" si="8"/>
        <v>-116784.8</v>
      </c>
      <c r="E28" s="33">
        <f t="shared" si="8"/>
        <v>-91344</v>
      </c>
      <c r="F28" s="33">
        <f t="shared" si="8"/>
        <v>-82816.8</v>
      </c>
      <c r="G28" s="33">
        <f t="shared" si="8"/>
        <v>-54243.2</v>
      </c>
      <c r="H28" s="33">
        <f t="shared" si="8"/>
        <v>-24789.6</v>
      </c>
      <c r="I28" s="33">
        <f t="shared" si="8"/>
        <v>-52822.32</v>
      </c>
      <c r="J28" s="33">
        <f t="shared" si="8"/>
        <v>-33264</v>
      </c>
      <c r="K28" s="33">
        <f t="shared" si="8"/>
        <v>-67254</v>
      </c>
      <c r="L28" s="33">
        <f t="shared" si="7"/>
        <v>-595298.3200000001</v>
      </c>
      <c r="M28"/>
    </row>
    <row r="29" spans="1:13" s="36" customFormat="1" ht="18.75" customHeight="1">
      <c r="A29" s="34" t="s">
        <v>57</v>
      </c>
      <c r="B29" s="33">
        <f>-ROUND((B9)*$E$3,2)</f>
        <v>-34619.2</v>
      </c>
      <c r="C29" s="33">
        <f aca="true" t="shared" si="9" ref="C29:K29">-ROUND((C9)*$E$3,2)</f>
        <v>-37360.4</v>
      </c>
      <c r="D29" s="33">
        <f t="shared" si="9"/>
        <v>-116784.8</v>
      </c>
      <c r="E29" s="33">
        <f t="shared" si="9"/>
        <v>-91344</v>
      </c>
      <c r="F29" s="33">
        <f t="shared" si="9"/>
        <v>-82816.8</v>
      </c>
      <c r="G29" s="33">
        <f t="shared" si="9"/>
        <v>-54243.2</v>
      </c>
      <c r="H29" s="33">
        <f t="shared" si="9"/>
        <v>-24789.6</v>
      </c>
      <c r="I29" s="33">
        <f t="shared" si="9"/>
        <v>-29488.8</v>
      </c>
      <c r="J29" s="33">
        <f t="shared" si="9"/>
        <v>-33264</v>
      </c>
      <c r="K29" s="33">
        <f t="shared" si="9"/>
        <v>-67254</v>
      </c>
      <c r="L29" s="33">
        <f t="shared" si="7"/>
        <v>-571964.8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-23316.63</v>
      </c>
      <c r="J32" s="17">
        <v>0</v>
      </c>
      <c r="K32" s="17">
        <v>0</v>
      </c>
      <c r="L32" s="33">
        <f t="shared" si="7"/>
        <v>-23316.63</v>
      </c>
      <c r="M32"/>
    </row>
    <row r="33" spans="1:13" s="36" customFormat="1" ht="18.75" customHeight="1">
      <c r="A33" s="27" t="s">
        <v>34</v>
      </c>
      <c r="B33" s="38">
        <f>SUM(B34:B46)</f>
        <v>-22101.52</v>
      </c>
      <c r="C33" s="38">
        <f aca="true" t="shared" si="10" ref="C33:K33">SUM(C34:C46)</f>
        <v>-1640.45</v>
      </c>
      <c r="D33" s="38">
        <f t="shared" si="10"/>
        <v>-5376.44</v>
      </c>
      <c r="E33" s="38">
        <f t="shared" si="10"/>
        <v>-8878.630000000001</v>
      </c>
      <c r="F33" s="38">
        <f t="shared" si="10"/>
        <v>-4646.17</v>
      </c>
      <c r="G33" s="38">
        <f t="shared" si="10"/>
        <v>-2645.88</v>
      </c>
      <c r="H33" s="38">
        <f t="shared" si="10"/>
        <v>-9340.82</v>
      </c>
      <c r="I33" s="38">
        <f t="shared" si="10"/>
        <v>-1936.78</v>
      </c>
      <c r="J33" s="38">
        <f t="shared" si="10"/>
        <v>-2296.62</v>
      </c>
      <c r="K33" s="38">
        <f t="shared" si="10"/>
        <v>-2889.3100000000004</v>
      </c>
      <c r="L33" s="33">
        <f t="shared" si="7"/>
        <v>-61752.619999999995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8">
        <v>-2567.93</v>
      </c>
      <c r="C44" s="38">
        <v>-2000.15</v>
      </c>
      <c r="D44" s="38">
        <v>-6555.32</v>
      </c>
      <c r="E44" s="38">
        <v>-5264.9</v>
      </c>
      <c r="F44" s="38">
        <v>-5664.93</v>
      </c>
      <c r="G44" s="38">
        <v>-3226.04</v>
      </c>
      <c r="H44" s="38">
        <v>-1832.39</v>
      </c>
      <c r="I44" s="38">
        <v>-2361.46</v>
      </c>
      <c r="J44" s="38">
        <v>-2800.2</v>
      </c>
      <c r="K44" s="38">
        <v>-3522.84</v>
      </c>
      <c r="L44" s="38">
        <f t="shared" si="11"/>
        <v>-35796.16</v>
      </c>
    </row>
    <row r="45" spans="1:12" ht="18.75" customHeight="1">
      <c r="A45" s="37" t="s">
        <v>76</v>
      </c>
      <c r="B45" s="38">
        <v>461.81</v>
      </c>
      <c r="C45" s="38">
        <v>359.7</v>
      </c>
      <c r="D45" s="38">
        <v>1178.88</v>
      </c>
      <c r="E45" s="38">
        <v>946.82</v>
      </c>
      <c r="F45" s="38">
        <v>1018.76</v>
      </c>
      <c r="G45" s="38">
        <v>580.16</v>
      </c>
      <c r="H45" s="38">
        <v>329.53</v>
      </c>
      <c r="I45" s="38">
        <v>424.68</v>
      </c>
      <c r="J45" s="38">
        <v>503.58</v>
      </c>
      <c r="K45" s="38">
        <v>633.53</v>
      </c>
      <c r="L45" s="38">
        <f t="shared" si="11"/>
        <v>6437.45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77</v>
      </c>
      <c r="B47" s="38">
        <v>19.16</v>
      </c>
      <c r="C47" s="38">
        <v>-128.91</v>
      </c>
      <c r="D47" s="38">
        <v>70992.35</v>
      </c>
      <c r="E47" s="38">
        <v>1430.73</v>
      </c>
      <c r="F47" s="38">
        <v>-761.33</v>
      </c>
      <c r="G47" s="38">
        <v>0</v>
      </c>
      <c r="H47" s="38">
        <v>-3479.71</v>
      </c>
      <c r="I47" s="38">
        <v>0</v>
      </c>
      <c r="J47" s="38">
        <v>0.01</v>
      </c>
      <c r="K47" s="38">
        <v>73.78</v>
      </c>
      <c r="L47" s="38">
        <f t="shared" si="11"/>
        <v>68146.07999999999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46</v>
      </c>
      <c r="B49" s="41">
        <f>IF(B17+B27+B40+B50&lt;0,0,B17+B27+B50)</f>
        <v>420576.79999999993</v>
      </c>
      <c r="C49" s="41">
        <f aca="true" t="shared" si="12" ref="C49:K49">IF(C17+C27+C40+C50&lt;0,0,C17+C27+C50)</f>
        <v>331986.88</v>
      </c>
      <c r="D49" s="41">
        <f t="shared" si="12"/>
        <v>1166221.5100000002</v>
      </c>
      <c r="E49" s="41">
        <f t="shared" si="12"/>
        <v>877101.7599999999</v>
      </c>
      <c r="F49" s="41">
        <f t="shared" si="12"/>
        <v>963260.05</v>
      </c>
      <c r="G49" s="41">
        <f t="shared" si="12"/>
        <v>540610.6000000001</v>
      </c>
      <c r="H49" s="41">
        <f t="shared" si="12"/>
        <v>303381.07</v>
      </c>
      <c r="I49" s="41">
        <f t="shared" si="12"/>
        <v>383433.8</v>
      </c>
      <c r="J49" s="41">
        <f t="shared" si="12"/>
        <v>483680.8400000001</v>
      </c>
      <c r="K49" s="41">
        <f t="shared" si="12"/>
        <v>583321.38</v>
      </c>
      <c r="L49" s="42">
        <f>SUM(B49:K49)</f>
        <v>6053574.6899999995</v>
      </c>
      <c r="M49" s="55"/>
    </row>
    <row r="50" spans="1:12" ht="18.75" customHeight="1">
      <c r="A50" s="27" t="s">
        <v>47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48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49</v>
      </c>
      <c r="B55" s="41">
        <f>SUM(B56:B69)</f>
        <v>420576.8</v>
      </c>
      <c r="C55" s="41">
        <f aca="true" t="shared" si="14" ref="C55:J55">SUM(C56:C67)</f>
        <v>331986.87</v>
      </c>
      <c r="D55" s="41">
        <f t="shared" si="14"/>
        <v>1166221.51</v>
      </c>
      <c r="E55" s="41">
        <f t="shared" si="14"/>
        <v>877101.76</v>
      </c>
      <c r="F55" s="41">
        <f t="shared" si="14"/>
        <v>963260.05</v>
      </c>
      <c r="G55" s="41">
        <f t="shared" si="14"/>
        <v>540610.59</v>
      </c>
      <c r="H55" s="41">
        <f t="shared" si="14"/>
        <v>303381.06</v>
      </c>
      <c r="I55" s="41">
        <f>SUM(I56:I70)</f>
        <v>383433.8</v>
      </c>
      <c r="J55" s="41">
        <f t="shared" si="14"/>
        <v>483680.84</v>
      </c>
      <c r="K55" s="41">
        <f>SUM(K56:K69)</f>
        <v>583321.38</v>
      </c>
      <c r="L55" s="46">
        <f>SUM(B55:K55)</f>
        <v>6053574.659999999</v>
      </c>
      <c r="M55" s="40"/>
    </row>
    <row r="56" spans="1:13" ht="18.75" customHeight="1">
      <c r="A56" s="47" t="s">
        <v>50</v>
      </c>
      <c r="B56" s="48">
        <v>420576.8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420576.8</v>
      </c>
      <c r="M56" s="40"/>
    </row>
    <row r="57" spans="1:12" ht="18.75" customHeight="1">
      <c r="A57" s="47" t="s">
        <v>60</v>
      </c>
      <c r="B57" s="17">
        <v>0</v>
      </c>
      <c r="C57" s="48">
        <v>290023.73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290023.73</v>
      </c>
    </row>
    <row r="58" spans="1:12" ht="18.75" customHeight="1">
      <c r="A58" s="47" t="s">
        <v>61</v>
      </c>
      <c r="B58" s="17">
        <v>0</v>
      </c>
      <c r="C58" s="48">
        <v>41963.14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41963.14</v>
      </c>
    </row>
    <row r="59" spans="1:12" ht="18.75" customHeight="1">
      <c r="A59" s="47" t="s">
        <v>51</v>
      </c>
      <c r="B59" s="17">
        <v>0</v>
      </c>
      <c r="C59" s="17">
        <v>0</v>
      </c>
      <c r="D59" s="48">
        <v>1166221.51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1166221.51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48">
        <v>877101.76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877101.76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48">
        <v>963260.05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963260.05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540610.59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540610.59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303381.06</v>
      </c>
      <c r="I63" s="17">
        <v>0</v>
      </c>
      <c r="J63" s="17">
        <v>0</v>
      </c>
      <c r="K63" s="17">
        <v>0</v>
      </c>
      <c r="L63" s="46">
        <f t="shared" si="15"/>
        <v>303381.06</v>
      </c>
    </row>
    <row r="64" spans="1:12" ht="18.75" customHeight="1">
      <c r="A64" s="47" t="s">
        <v>56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483680.84</v>
      </c>
      <c r="K65" s="17">
        <v>0</v>
      </c>
      <c r="L65" s="46">
        <f t="shared" si="15"/>
        <v>483680.84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321293.41000000003</v>
      </c>
      <c r="L66" s="46">
        <f t="shared" si="15"/>
        <v>321293.41000000003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262027.97</v>
      </c>
      <c r="L67" s="46">
        <f t="shared" si="15"/>
        <v>262027.97</v>
      </c>
    </row>
    <row r="68" spans="1:12" ht="18.75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79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383433.8</v>
      </c>
      <c r="J70" s="53">
        <v>0</v>
      </c>
      <c r="K70" s="53">
        <v>0</v>
      </c>
      <c r="L70" s="51">
        <f>SUM(B70:K70)</f>
        <v>383433.8</v>
      </c>
    </row>
    <row r="71" spans="1:12" ht="18" customHeight="1">
      <c r="A71" s="52" t="s">
        <v>78</v>
      </c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2021-12-28T13:57:14Z</dcterms:modified>
  <cp:category/>
  <cp:version/>
  <cp:contentType/>
  <cp:contentStatus/>
</cp:coreProperties>
</file>