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<sst xmlns="http://schemas.openxmlformats.org/spreadsheetml/2006/main" count="80" uniqueCount="77">
  <si>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</si>
  <si>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</si>
  <si>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</si>
  <si>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</si>
  <si>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</si>
  <si>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</si>
  <si>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</si>
  <si>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</si>
  <si>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</si>
  <si>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</si>
  <si>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</si>
  <si>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</si>
  <si>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</si>
  <si>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</si>
  <si>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</si>
  <si>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</si>
  <si>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</si>
  <si>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</si>
  <si>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</si>
  <si>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</si>
  <si>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</si>
  <si>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</si>
  <si>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</si>
  <si>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</si>
  <si>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</si>
  <si>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</si>
  <si>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</si>
  <si>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</si>
  <si>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</si>
  <si>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</si>
  <si>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</si>
  <si>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</si>
  <si>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</si>
  <si>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</si>
  <si>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</si>
  <si>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</si>
  <si>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</si>
  <si>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</si>
  <si>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</si>
  <si>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</si>
  <si>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</si>
  <si>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</si>
  <si>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</si>
  <si>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</si>
  <si>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</si>
  <si>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</si>
  <si>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</si>
  <si>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</si>
  <si>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</si>
  <si>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</si>
  <si>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</si>
  <si>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</si>
  <si>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</si>
  <si>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</si>
  <si>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</si>
  <si>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</si>
  <si>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</si>
  <si>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</si>
  <si>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</si>
  <si>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</si>
  <si>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</si>
  <si>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</si>
  <si>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</si>
  <si>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</si>
  <si>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</si>
  <si>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</si>
  <si>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</si>
  <si>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</si>
  <si>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</si>
  <si>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</si>
  <si>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</si>
  <si>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</si>
  <si>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</si>
  <si>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11/08/21 - VENCIMENTO 18/08/21</t>
  </si>
  <si>
    <t>5.2.10. Maggi Adm. de Consórcios LTDA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</si>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</sst>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321195</v>
      </c>
      <c r="C7" s="9">
        <f t="shared" si="0"/>
        <v>229935</v>
      </c>
      <c r="D7" s="9">
        <f t="shared" si="0"/>
        <v>243292</v>
      </c>
      <c r="E7" s="9">
        <f t="shared" si="0"/>
        <v>51326</v>
      </c>
      <c r="F7" s="9">
        <f t="shared" si="0"/>
        <v>168203</v>
      </c>
      <c r="G7" s="9">
        <f t="shared" si="0"/>
        <v>290461</v>
      </c>
      <c r="H7" s="9">
        <f t="shared" si="0"/>
        <v>43091</v>
      </c>
      <c r="I7" s="9">
        <f t="shared" si="0"/>
        <v>225402</v>
      </c>
      <c r="J7" s="9">
        <f t="shared" si="0"/>
        <v>204698</v>
      </c>
      <c r="K7" s="9">
        <f t="shared" si="0"/>
        <v>291933</v>
      </c>
      <c r="L7" s="9">
        <f t="shared" si="0"/>
        <v>220135</v>
      </c>
      <c r="M7" s="9">
        <f t="shared" si="0"/>
        <v>103710</v>
      </c>
      <c r="N7" s="9">
        <f t="shared" si="0"/>
        <v>66949</v>
      </c>
      <c r="O7" s="9">
        <f t="shared" si="0"/>
        <v>2460330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14555</v>
      </c>
      <c r="C8" s="11">
        <f t="shared" si="1"/>
        <v>15022</v>
      </c>
      <c r="D8" s="11">
        <f t="shared" si="1"/>
        <v>10859</v>
      </c>
      <c r="E8" s="11">
        <f t="shared" si="1"/>
        <v>2141</v>
      </c>
      <c r="F8" s="11">
        <f t="shared" si="1"/>
        <v>7512</v>
      </c>
      <c r="G8" s="11">
        <f t="shared" si="1"/>
        <v>12382</v>
      </c>
      <c r="H8" s="11">
        <f t="shared" si="1"/>
        <v>2500</v>
      </c>
      <c r="I8" s="11">
        <f t="shared" si="1"/>
        <v>14643</v>
      </c>
      <c r="J8" s="11">
        <f t="shared" si="1"/>
        <v>11565</v>
      </c>
      <c r="K8" s="11">
        <f t="shared" si="1"/>
        <v>10156</v>
      </c>
      <c r="L8" s="11">
        <f t="shared" si="1"/>
        <v>8113</v>
      </c>
      <c r="M8" s="11">
        <f t="shared" si="1"/>
        <v>4259</v>
      </c>
      <c r="N8" s="11">
        <f t="shared" si="1"/>
        <v>4193</v>
      </c>
      <c r="O8" s="11">
        <f t="shared" si="1"/>
        <v>117900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14555</v>
      </c>
      <c r="C9" s="11">
        <v>15022</v>
      </c>
      <c r="D9" s="11">
        <v>10859</v>
      </c>
      <c r="E9" s="11">
        <v>2141</v>
      </c>
      <c r="F9" s="11">
        <v>7512</v>
      </c>
      <c r="G9" s="11">
        <v>12382</v>
      </c>
      <c r="H9" s="11">
        <v>2499</v>
      </c>
      <c r="I9" s="11">
        <v>14642</v>
      </c>
      <c r="J9" s="11">
        <v>11565</v>
      </c>
      <c r="K9" s="11">
        <v>10148</v>
      </c>
      <c r="L9" s="11">
        <v>8113</v>
      </c>
      <c r="M9" s="11">
        <v>4256</v>
      </c>
      <c r="N9" s="11">
        <v>4193</v>
      </c>
      <c r="O9" s="11">
        <f>SUM(B9:N9)</f>
        <v>117887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1</v>
      </c>
      <c r="J10" s="13">
        <v>0</v>
      </c>
      <c r="K10" s="13">
        <v>8</v>
      </c>
      <c r="L10" s="13">
        <v>0</v>
      </c>
      <c r="M10" s="13">
        <v>3</v>
      </c>
      <c r="N10" s="13">
        <v>0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306640</v>
      </c>
      <c r="C11" s="13">
        <v>214913</v>
      </c>
      <c r="D11" s="13">
        <v>232433</v>
      </c>
      <c r="E11" s="13">
        <v>49185</v>
      </c>
      <c r="F11" s="13">
        <v>160691</v>
      </c>
      <c r="G11" s="13">
        <v>278079</v>
      </c>
      <c r="H11" s="13">
        <v>40591</v>
      </c>
      <c r="I11" s="13">
        <v>210759</v>
      </c>
      <c r="J11" s="13">
        <v>193133</v>
      </c>
      <c r="K11" s="13">
        <v>281777</v>
      </c>
      <c r="L11" s="13">
        <v>212022</v>
      </c>
      <c r="M11" s="13">
        <v>99451</v>
      </c>
      <c r="N11" s="13">
        <v>62756</v>
      </c>
      <c r="O11" s="11">
        <f>SUM(B11:N11)</f>
        <v>2342430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1.356859476801119</v>
      </c>
      <c r="C15" s="19">
        <v>1.387970129980721</v>
      </c>
      <c r="D15" s="19">
        <v>1.360742632078798</v>
      </c>
      <c r="E15" s="19">
        <v>1.064608875160112</v>
      </c>
      <c r="F15" s="19">
        <v>1.790148816708808</v>
      </c>
      <c r="G15" s="19">
        <v>1.727518070893712</v>
      </c>
      <c r="H15" s="19">
        <v>1.940651085126696</v>
      </c>
      <c r="I15" s="19">
        <v>1.402080275791805</v>
      </c>
      <c r="J15" s="19">
        <v>1.409483809750703</v>
      </c>
      <c r="K15" s="19">
        <v>1.306117074521214</v>
      </c>
      <c r="L15" s="19">
        <v>1.436169452402923</v>
      </c>
      <c r="M15" s="19">
        <v>1.45383722838661</v>
      </c>
      <c r="N15" s="19">
        <v>1.366611254638622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1033304.8099999999</v>
      </c>
      <c r="C17" s="24">
        <f aca="true" t="shared" si="2" ref="C17:N17">C18+C19+C20+C21+C22+C23+C24+C25</f>
        <v>770324.08</v>
      </c>
      <c r="D17" s="24">
        <f t="shared" si="2"/>
        <v>691028.6899999998</v>
      </c>
      <c r="E17" s="24">
        <f t="shared" si="2"/>
        <v>199181.21000000002</v>
      </c>
      <c r="F17" s="24">
        <f t="shared" si="2"/>
        <v>731173.94</v>
      </c>
      <c r="G17" s="24">
        <f t="shared" si="2"/>
        <v>1002139.2299999999</v>
      </c>
      <c r="H17" s="24">
        <f t="shared" si="2"/>
        <v>219732.45</v>
      </c>
      <c r="I17" s="24">
        <f t="shared" si="2"/>
        <v>756357.47</v>
      </c>
      <c r="J17" s="24">
        <f t="shared" si="2"/>
        <v>684966.1399999999</v>
      </c>
      <c r="K17" s="24">
        <f t="shared" si="2"/>
        <v>877052.75</v>
      </c>
      <c r="L17" s="24">
        <f t="shared" si="2"/>
        <v>829080.6799999999</v>
      </c>
      <c r="M17" s="24">
        <f t="shared" si="2"/>
        <v>458153.36999999994</v>
      </c>
      <c r="N17" s="24">
        <f t="shared" si="2"/>
        <v>247801.59000000003</v>
      </c>
      <c r="O17" s="24">
        <f>O18+O19+O20+O21+O22+O23+O24+O25</f>
        <v>8500296.41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708299.21</v>
      </c>
      <c r="C18" s="30">
        <f t="shared" si="3"/>
        <v>523676.96</v>
      </c>
      <c r="D18" s="30">
        <f t="shared" si="3"/>
        <v>485829.79</v>
      </c>
      <c r="E18" s="30">
        <f t="shared" si="3"/>
        <v>175334.75</v>
      </c>
      <c r="F18" s="30">
        <f t="shared" si="3"/>
        <v>389171.28</v>
      </c>
      <c r="G18" s="30">
        <f t="shared" si="3"/>
        <v>552456.82</v>
      </c>
      <c r="H18" s="30">
        <f t="shared" si="3"/>
        <v>109894.98</v>
      </c>
      <c r="I18" s="30">
        <f t="shared" si="3"/>
        <v>509273.28</v>
      </c>
      <c r="J18" s="30">
        <f t="shared" si="3"/>
        <v>465503.72</v>
      </c>
      <c r="K18" s="30">
        <f t="shared" si="3"/>
        <v>627977.08</v>
      </c>
      <c r="L18" s="30">
        <f t="shared" si="3"/>
        <v>538934.51</v>
      </c>
      <c r="M18" s="30">
        <f t="shared" si="3"/>
        <v>293312.62</v>
      </c>
      <c r="N18" s="30">
        <f t="shared" si="3"/>
        <v>171114.95</v>
      </c>
      <c r="O18" s="30">
        <f aca="true" t="shared" si="4" ref="O18:O25">SUM(B18:N18)</f>
        <v>5550779.95</v>
      </c>
    </row>
    <row r="19" spans="1:23" ht="18.75" customHeight="1">
      <c r="A19" s="26" t="s">
        <v>35</v>
      </c>
      <c r="B19" s="30">
        <f>IF(B15&lt;&gt;0,ROUND((B15-1)*B18,2),0)</f>
        <v>252763.29</v>
      </c>
      <c r="C19" s="30">
        <f aca="true" t="shared" si="5" ref="C19:N19">IF(C15&lt;&gt;0,ROUND((C15-1)*C18,2),0)</f>
        <v>203171.02</v>
      </c>
      <c r="D19" s="30">
        <f t="shared" si="5"/>
        <v>175259.52</v>
      </c>
      <c r="E19" s="30">
        <f t="shared" si="5"/>
        <v>11328.18</v>
      </c>
      <c r="F19" s="30">
        <f t="shared" si="5"/>
        <v>307503.23</v>
      </c>
      <c r="G19" s="30">
        <f t="shared" si="5"/>
        <v>401922.32</v>
      </c>
      <c r="H19" s="30">
        <f t="shared" si="5"/>
        <v>103372.83</v>
      </c>
      <c r="I19" s="30">
        <f t="shared" si="5"/>
        <v>204768.74</v>
      </c>
      <c r="J19" s="30">
        <f t="shared" si="5"/>
        <v>190616.24</v>
      </c>
      <c r="K19" s="30">
        <f t="shared" si="5"/>
        <v>192234.51</v>
      </c>
      <c r="L19" s="30">
        <f t="shared" si="5"/>
        <v>235066.77</v>
      </c>
      <c r="M19" s="30">
        <f t="shared" si="5"/>
        <v>133116.19</v>
      </c>
      <c r="N19" s="30">
        <f t="shared" si="5"/>
        <v>62732.67</v>
      </c>
      <c r="O19" s="30">
        <f t="shared" si="4"/>
        <v>2473855.51</v>
      </c>
      <c r="W19" s="62"/>
    </row>
    <row r="20" spans="1:15" ht="18.75" customHeight="1">
      <c r="A20" s="26" t="s">
        <v>36</v>
      </c>
      <c r="B20" s="30">
        <v>37203.36</v>
      </c>
      <c r="C20" s="30">
        <v>27133.85</v>
      </c>
      <c r="D20" s="30">
        <v>18108.08</v>
      </c>
      <c r="E20" s="30">
        <v>7153.9</v>
      </c>
      <c r="F20" s="30">
        <v>19427.43</v>
      </c>
      <c r="G20" s="30">
        <v>27440.2</v>
      </c>
      <c r="H20" s="30">
        <v>4170.65</v>
      </c>
      <c r="I20" s="30">
        <v>17896.69</v>
      </c>
      <c r="J20" s="30">
        <v>23813.35</v>
      </c>
      <c r="K20" s="30">
        <v>32821.1</v>
      </c>
      <c r="L20" s="30">
        <v>32005.44</v>
      </c>
      <c r="M20" s="30">
        <v>14116.47</v>
      </c>
      <c r="N20" s="30">
        <v>8262.97</v>
      </c>
      <c r="O20" s="30">
        <f t="shared" si="4"/>
        <v>269553.49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-4976.9</v>
      </c>
      <c r="E22" s="30">
        <v>0</v>
      </c>
      <c r="F22" s="30">
        <v>-1315.3</v>
      </c>
      <c r="G22" s="30">
        <v>0</v>
      </c>
      <c r="H22" s="30">
        <v>-3089.68</v>
      </c>
      <c r="I22" s="30">
        <v>0</v>
      </c>
      <c r="J22" s="30">
        <v>-7223.87</v>
      </c>
      <c r="K22" s="30">
        <v>-1360.45</v>
      </c>
      <c r="L22" s="30">
        <v>-293.29</v>
      </c>
      <c r="M22" s="30">
        <v>0</v>
      </c>
      <c r="N22" s="30">
        <v>0</v>
      </c>
      <c r="O22" s="30">
        <f t="shared" si="4"/>
        <v>-18685.88</v>
      </c>
    </row>
    <row r="23" spans="1:26" ht="18.75" customHeight="1">
      <c r="A23" s="26" t="s">
        <v>69</v>
      </c>
      <c r="B23" s="30">
        <v>0</v>
      </c>
      <c r="C23" s="30">
        <v>-148.32</v>
      </c>
      <c r="D23" s="30">
        <v>-2265.6</v>
      </c>
      <c r="E23" s="30">
        <v>-567.52</v>
      </c>
      <c r="F23" s="30">
        <v>-461.04</v>
      </c>
      <c r="G23" s="30">
        <v>0</v>
      </c>
      <c r="H23" s="30">
        <v>-321.56</v>
      </c>
      <c r="I23" s="30">
        <v>0</v>
      </c>
      <c r="J23" s="30">
        <v>-3199.98</v>
      </c>
      <c r="K23" s="30">
        <v>-403.14</v>
      </c>
      <c r="L23" s="30">
        <v>-524.58</v>
      </c>
      <c r="M23" s="30">
        <v>0</v>
      </c>
      <c r="N23" s="30">
        <v>-64.77</v>
      </c>
      <c r="O23" s="30">
        <f t="shared" si="4"/>
        <v>-7956.510000000001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32782.88</v>
      </c>
      <c r="C25" s="30">
        <v>13808.11</v>
      </c>
      <c r="D25" s="30">
        <v>17732.57</v>
      </c>
      <c r="E25" s="30">
        <v>4590.67</v>
      </c>
      <c r="F25" s="30">
        <v>15507.11</v>
      </c>
      <c r="G25" s="30">
        <v>18978.66</v>
      </c>
      <c r="H25" s="30">
        <v>4364</v>
      </c>
      <c r="I25" s="30">
        <v>23077.53</v>
      </c>
      <c r="J25" s="30">
        <v>14115.45</v>
      </c>
      <c r="K25" s="30">
        <v>24442.42</v>
      </c>
      <c r="L25" s="30">
        <v>22550.6</v>
      </c>
      <c r="M25" s="30">
        <v>16266.86</v>
      </c>
      <c r="N25" s="30">
        <v>4414.54</v>
      </c>
      <c r="O25" s="30">
        <f t="shared" si="4"/>
        <v>212631.40000000005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>
        <v>0</v>
      </c>
      <c r="C26" s="16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-64042</v>
      </c>
      <c r="C27" s="30">
        <f>+C28+C30+C42+C43+C46-C47</f>
        <v>-66096.8</v>
      </c>
      <c r="D27" s="30">
        <f t="shared" si="6"/>
        <v>-51146.08</v>
      </c>
      <c r="E27" s="30">
        <f t="shared" si="6"/>
        <v>-9420.4</v>
      </c>
      <c r="F27" s="30">
        <f t="shared" si="6"/>
        <v>-33052.8</v>
      </c>
      <c r="G27" s="30">
        <f t="shared" si="6"/>
        <v>-54480.8</v>
      </c>
      <c r="H27" s="30">
        <f t="shared" si="6"/>
        <v>-33609.28999999999</v>
      </c>
      <c r="I27" s="30">
        <f t="shared" si="6"/>
        <v>-64424.8</v>
      </c>
      <c r="J27" s="30">
        <f t="shared" si="6"/>
        <v>-50886</v>
      </c>
      <c r="K27" s="30">
        <f t="shared" si="6"/>
        <v>-44651.2</v>
      </c>
      <c r="L27" s="30">
        <f t="shared" si="6"/>
        <v>-35697.2</v>
      </c>
      <c r="M27" s="30">
        <f t="shared" si="6"/>
        <v>-18726.4</v>
      </c>
      <c r="N27" s="30">
        <f t="shared" si="6"/>
        <v>-18449.2</v>
      </c>
      <c r="O27" s="30">
        <f t="shared" si="6"/>
        <v>-544682.97</v>
      </c>
    </row>
    <row r="28" spans="1:15" ht="18.75" customHeight="1">
      <c r="A28" s="26" t="s">
        <v>40</v>
      </c>
      <c r="B28" s="31">
        <f>+B29</f>
        <v>-64042</v>
      </c>
      <c r="C28" s="31">
        <f>+C29</f>
        <v>-66096.8</v>
      </c>
      <c r="D28" s="31">
        <f aca="true" t="shared" si="7" ref="D28:O28">+D29</f>
        <v>-47779.6</v>
      </c>
      <c r="E28" s="31">
        <f t="shared" si="7"/>
        <v>-9420.4</v>
      </c>
      <c r="F28" s="31">
        <f t="shared" si="7"/>
        <v>-33052.8</v>
      </c>
      <c r="G28" s="31">
        <f t="shared" si="7"/>
        <v>-54480.8</v>
      </c>
      <c r="H28" s="31">
        <f t="shared" si="7"/>
        <v>-10995.6</v>
      </c>
      <c r="I28" s="31">
        <f t="shared" si="7"/>
        <v>-64424.8</v>
      </c>
      <c r="J28" s="31">
        <f t="shared" si="7"/>
        <v>-50886</v>
      </c>
      <c r="K28" s="31">
        <f t="shared" si="7"/>
        <v>-44651.2</v>
      </c>
      <c r="L28" s="31">
        <f t="shared" si="7"/>
        <v>-35697.2</v>
      </c>
      <c r="M28" s="31">
        <f t="shared" si="7"/>
        <v>-18726.4</v>
      </c>
      <c r="N28" s="31">
        <f t="shared" si="7"/>
        <v>-18449.2</v>
      </c>
      <c r="O28" s="31">
        <f t="shared" si="7"/>
        <v>-518702.8</v>
      </c>
    </row>
    <row r="29" spans="1:26" ht="18.75" customHeight="1">
      <c r="A29" s="27" t="s">
        <v>41</v>
      </c>
      <c r="B29" s="16">
        <f>ROUND((-B9)*$G$3,2)</f>
        <v>-64042</v>
      </c>
      <c r="C29" s="16">
        <f aca="true" t="shared" si="8" ref="C29:N29">ROUND((-C9)*$G$3,2)</f>
        <v>-66096.8</v>
      </c>
      <c r="D29" s="16">
        <f t="shared" si="8"/>
        <v>-47779.6</v>
      </c>
      <c r="E29" s="16">
        <f t="shared" si="8"/>
        <v>-9420.4</v>
      </c>
      <c r="F29" s="16">
        <f t="shared" si="8"/>
        <v>-33052.8</v>
      </c>
      <c r="G29" s="16">
        <f t="shared" si="8"/>
        <v>-54480.8</v>
      </c>
      <c r="H29" s="16">
        <f t="shared" si="8"/>
        <v>-10995.6</v>
      </c>
      <c r="I29" s="16">
        <f t="shared" si="8"/>
        <v>-64424.8</v>
      </c>
      <c r="J29" s="16">
        <f t="shared" si="8"/>
        <v>-50886</v>
      </c>
      <c r="K29" s="16">
        <f t="shared" si="8"/>
        <v>-44651.2</v>
      </c>
      <c r="L29" s="16">
        <f t="shared" si="8"/>
        <v>-35697.2</v>
      </c>
      <c r="M29" s="16">
        <f t="shared" si="8"/>
        <v>-18726.4</v>
      </c>
      <c r="N29" s="16">
        <f t="shared" si="8"/>
        <v>-18449.2</v>
      </c>
      <c r="O29" s="32">
        <f aca="true" t="shared" si="9" ref="O29:O47">SUM(B29:N29)</f>
        <v>-518702.8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-21536.85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-21536.85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-21536.85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-21536.85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-3366.48</v>
      </c>
      <c r="E42" s="35">
        <v>0</v>
      </c>
      <c r="F42" s="35">
        <v>0</v>
      </c>
      <c r="G42" s="35">
        <v>0</v>
      </c>
      <c r="H42" s="35">
        <v>-1076.84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-4443.32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969262.8099999999</v>
      </c>
      <c r="C45" s="36">
        <f t="shared" si="11"/>
        <v>704227.2799999999</v>
      </c>
      <c r="D45" s="36">
        <f t="shared" si="11"/>
        <v>639882.6099999999</v>
      </c>
      <c r="E45" s="36">
        <f t="shared" si="11"/>
        <v>189760.81000000003</v>
      </c>
      <c r="F45" s="36">
        <f t="shared" si="11"/>
        <v>698121.1399999999</v>
      </c>
      <c r="G45" s="36">
        <f t="shared" si="11"/>
        <v>947658.4299999998</v>
      </c>
      <c r="H45" s="36">
        <f t="shared" si="11"/>
        <v>186123.16000000003</v>
      </c>
      <c r="I45" s="36">
        <f t="shared" si="11"/>
        <v>691932.6699999999</v>
      </c>
      <c r="J45" s="36">
        <f t="shared" si="11"/>
        <v>634080.1399999999</v>
      </c>
      <c r="K45" s="36">
        <f t="shared" si="11"/>
        <v>832401.55</v>
      </c>
      <c r="L45" s="36">
        <f t="shared" si="11"/>
        <v>793383.48</v>
      </c>
      <c r="M45" s="36">
        <f t="shared" si="11"/>
        <v>439426.9699999999</v>
      </c>
      <c r="N45" s="36">
        <f t="shared" si="11"/>
        <v>229352.39</v>
      </c>
      <c r="O45" s="36">
        <f>SUM(B45:N45)</f>
        <v>7955613.439999998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969262.81</v>
      </c>
      <c r="C51" s="51">
        <f t="shared" si="12"/>
        <v>704227.28</v>
      </c>
      <c r="D51" s="51">
        <f t="shared" si="12"/>
        <v>639882.61</v>
      </c>
      <c r="E51" s="51">
        <f t="shared" si="12"/>
        <v>189760.81</v>
      </c>
      <c r="F51" s="51">
        <f t="shared" si="12"/>
        <v>698121.14</v>
      </c>
      <c r="G51" s="51">
        <f t="shared" si="12"/>
        <v>947658.43</v>
      </c>
      <c r="H51" s="51">
        <f t="shared" si="12"/>
        <v>186123.16</v>
      </c>
      <c r="I51" s="51">
        <f t="shared" si="12"/>
        <v>691932.67</v>
      </c>
      <c r="J51" s="51">
        <f t="shared" si="12"/>
        <v>634080.14</v>
      </c>
      <c r="K51" s="51">
        <f t="shared" si="12"/>
        <v>832401.54</v>
      </c>
      <c r="L51" s="51">
        <f t="shared" si="12"/>
        <v>793383.48</v>
      </c>
      <c r="M51" s="51">
        <f t="shared" si="12"/>
        <v>439426.97</v>
      </c>
      <c r="N51" s="51">
        <f t="shared" si="12"/>
        <v>229352.39</v>
      </c>
      <c r="O51" s="36">
        <f t="shared" si="12"/>
        <v>7955613.43</v>
      </c>
      <c r="Q51"/>
    </row>
    <row r="52" spans="1:18" ht="18.75" customHeight="1">
      <c r="A52" s="26" t="s">
        <v>57</v>
      </c>
      <c r="B52" s="51">
        <v>799572.65</v>
      </c>
      <c r="C52" s="51">
        <v>514362.01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1313934.6600000001</v>
      </c>
      <c r="P52"/>
      <c r="Q52"/>
      <c r="R52" s="43"/>
    </row>
    <row r="53" spans="1:16" ht="18.75" customHeight="1">
      <c r="A53" s="26" t="s">
        <v>58</v>
      </c>
      <c r="B53" s="51">
        <v>169690.16</v>
      </c>
      <c r="C53" s="51">
        <v>189865.27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359555.43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639882.61</v>
      </c>
      <c r="E54" s="52">
        <v>0</v>
      </c>
      <c r="F54" s="52">
        <v>0</v>
      </c>
      <c r="G54" s="52">
        <v>0</v>
      </c>
      <c r="H54" s="51">
        <v>186123.16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826005.77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189760.81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189760.81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698121.14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698121.14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947658.43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947658.43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691932.67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691932.67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634080.14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634080.14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832401.54</v>
      </c>
      <c r="L60" s="31">
        <v>793383.48</v>
      </c>
      <c r="M60" s="52">
        <v>0</v>
      </c>
      <c r="N60" s="52">
        <v>0</v>
      </c>
      <c r="O60" s="36">
        <f t="shared" si="13"/>
        <v>1625785.02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439426.97</v>
      </c>
      <c r="N61" s="52">
        <v>0</v>
      </c>
      <c r="O61" s="36">
        <f t="shared" si="13"/>
        <v>439426.97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229352.39</v>
      </c>
      <c r="O62" s="55">
        <f t="shared" si="13"/>
        <v>229352.39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2021-08-17T18:07:12Z</dcterms:modified>
  <cp:category/>
  <cp:version/>
  <cp:contentType/>
  <cp:contentStatus/>
</cp:coreProperties>
</file>