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<sst xmlns="http://schemas.openxmlformats.org/spreadsheetml/2006/main" count="80" uniqueCount="77">
  <si>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</si>
  <si>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</si>
  <si>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</si>
  <si>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</si>
  <si>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</si>
  <si>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</si>
  <si>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</si>
  <si>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</si>
  <si>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</si>
  <si>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</si>
  <si>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</si>
  <si>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</si>
  <si>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</si>
  <si>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</si>
  <si>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</si>
  <si>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</si>
  <si>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</si>
  <si>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</si>
  <si>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</si>
  <si>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</si>
  <si>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</si>
  <si>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</si>
  <si>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</si>
  <si>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</si>
  <si>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</si>
  <si>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</si>
  <si>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</si>
  <si>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</si>
  <si>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</si>
  <si>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</si>
  <si>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</si>
  <si>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</si>
  <si>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</si>
  <si>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</si>
  <si>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</si>
  <si>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</si>
  <si>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</si>
  <si>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</si>
  <si>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</si>
  <si>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</si>
  <si>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</si>
  <si>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</si>
  <si>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</si>
  <si>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</si>
  <si>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</si>
  <si>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</si>
  <si>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</si>
  <si>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</si>
  <si>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</si>
  <si>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</si>
  <si>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</si>
  <si>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</si>
  <si>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</si>
  <si>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</si>
  <si>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</si>
  <si>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</si>
  <si>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</si>
  <si>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</si>
  <si>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</si>
  <si>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</si>
  <si>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</si>
  <si>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</si>
  <si>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</si>
  <si>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</si>
  <si>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</si>
  <si>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</si>
  <si>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</si>
  <si>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</si>
  <si>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</si>
  <si>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</si>
  <si>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</si>
  <si>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</si>
  <si>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</si>
  <si>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</si>
  <si>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08/08/21 - VENCIMENTO 13/08/21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</si>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</sst>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122024</v>
      </c>
      <c r="C7" s="9">
        <f t="shared" si="0"/>
        <v>83393</v>
      </c>
      <c r="D7" s="9">
        <f t="shared" si="0"/>
        <v>94142</v>
      </c>
      <c r="E7" s="9">
        <f t="shared" si="0"/>
        <v>19032</v>
      </c>
      <c r="F7" s="9">
        <f t="shared" si="0"/>
        <v>69960</v>
      </c>
      <c r="G7" s="9">
        <f t="shared" si="0"/>
        <v>97566</v>
      </c>
      <c r="H7" s="9">
        <f t="shared" si="0"/>
        <v>11480</v>
      </c>
      <c r="I7" s="9">
        <f t="shared" si="0"/>
        <v>76649</v>
      </c>
      <c r="J7" s="9">
        <f t="shared" si="0"/>
        <v>79171</v>
      </c>
      <c r="K7" s="9">
        <f t="shared" si="0"/>
        <v>118020</v>
      </c>
      <c r="L7" s="9">
        <f t="shared" si="0"/>
        <v>84719</v>
      </c>
      <c r="M7" s="9">
        <f t="shared" si="0"/>
        <v>36226</v>
      </c>
      <c r="N7" s="9">
        <f t="shared" si="0"/>
        <v>19752</v>
      </c>
      <c r="O7" s="9">
        <f t="shared" si="0"/>
        <v>912134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10041</v>
      </c>
      <c r="C8" s="11">
        <f t="shared" si="1"/>
        <v>9264</v>
      </c>
      <c r="D8" s="11">
        <f t="shared" si="1"/>
        <v>7806</v>
      </c>
      <c r="E8" s="11">
        <f t="shared" si="1"/>
        <v>1275</v>
      </c>
      <c r="F8" s="11">
        <f t="shared" si="1"/>
        <v>6048</v>
      </c>
      <c r="G8" s="11">
        <f t="shared" si="1"/>
        <v>7855</v>
      </c>
      <c r="H8" s="11">
        <f t="shared" si="1"/>
        <v>1026</v>
      </c>
      <c r="I8" s="11">
        <f t="shared" si="1"/>
        <v>8516</v>
      </c>
      <c r="J8" s="11">
        <f t="shared" si="1"/>
        <v>7048</v>
      </c>
      <c r="K8" s="11">
        <f t="shared" si="1"/>
        <v>7568</v>
      </c>
      <c r="L8" s="11">
        <f t="shared" si="1"/>
        <v>5414</v>
      </c>
      <c r="M8" s="11">
        <f t="shared" si="1"/>
        <v>2268</v>
      </c>
      <c r="N8" s="11">
        <f t="shared" si="1"/>
        <v>1646</v>
      </c>
      <c r="O8" s="11">
        <f t="shared" si="1"/>
        <v>75775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10041</v>
      </c>
      <c r="C9" s="11">
        <v>9264</v>
      </c>
      <c r="D9" s="11">
        <v>7806</v>
      </c>
      <c r="E9" s="11">
        <v>1275</v>
      </c>
      <c r="F9" s="11">
        <v>6048</v>
      </c>
      <c r="G9" s="11">
        <v>7855</v>
      </c>
      <c r="H9" s="11">
        <v>1026</v>
      </c>
      <c r="I9" s="11">
        <v>8516</v>
      </c>
      <c r="J9" s="11">
        <v>7048</v>
      </c>
      <c r="K9" s="11">
        <v>7565</v>
      </c>
      <c r="L9" s="11">
        <v>5414</v>
      </c>
      <c r="M9" s="11">
        <v>2267</v>
      </c>
      <c r="N9" s="11">
        <v>1646</v>
      </c>
      <c r="O9" s="11">
        <f>SUM(B9:N9)</f>
        <v>75771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111983</v>
      </c>
      <c r="C11" s="13">
        <v>74129</v>
      </c>
      <c r="D11" s="13">
        <v>86336</v>
      </c>
      <c r="E11" s="13">
        <v>17757</v>
      </c>
      <c r="F11" s="13">
        <v>63912</v>
      </c>
      <c r="G11" s="13">
        <v>89711</v>
      </c>
      <c r="H11" s="13">
        <v>10454</v>
      </c>
      <c r="I11" s="13">
        <v>68133</v>
      </c>
      <c r="J11" s="13">
        <v>72123</v>
      </c>
      <c r="K11" s="13">
        <v>110452</v>
      </c>
      <c r="L11" s="13">
        <v>79305</v>
      </c>
      <c r="M11" s="13">
        <v>33958</v>
      </c>
      <c r="N11" s="13">
        <v>18106</v>
      </c>
      <c r="O11" s="11">
        <f>SUM(B11:N11)</f>
        <v>836359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1.122791538489192</v>
      </c>
      <c r="C15" s="19">
        <v>1.360811398490131</v>
      </c>
      <c r="D15" s="19">
        <v>1.225900877441789</v>
      </c>
      <c r="E15" s="19">
        <v>0.946938455672615</v>
      </c>
      <c r="F15" s="19">
        <v>1.709129497368429</v>
      </c>
      <c r="G15" s="19">
        <v>1.663183238955014</v>
      </c>
      <c r="H15" s="19">
        <v>1.711333380455683</v>
      </c>
      <c r="I15" s="19">
        <v>1.380421327887574</v>
      </c>
      <c r="J15" s="19">
        <v>1.285491414019386</v>
      </c>
      <c r="K15" s="19">
        <v>1.279704156642463</v>
      </c>
      <c r="L15" s="19">
        <v>1.379589951586251</v>
      </c>
      <c r="M15" s="19">
        <v>1.439128057562764</v>
      </c>
      <c r="N15" s="19">
        <v>1.335357262174142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344591.38000000006</v>
      </c>
      <c r="C17" s="24">
        <f aca="true" t="shared" si="2" ref="C17:N17">C18+C19+C20+C21+C22+C23+C24+C25</f>
        <v>287748.46</v>
      </c>
      <c r="D17" s="24">
        <f t="shared" si="2"/>
        <v>248716.81</v>
      </c>
      <c r="E17" s="24">
        <f t="shared" si="2"/>
        <v>69976.32</v>
      </c>
      <c r="F17" s="24">
        <f t="shared" si="2"/>
        <v>301955.28</v>
      </c>
      <c r="G17" s="24">
        <f t="shared" si="2"/>
        <v>341410.54999999993</v>
      </c>
      <c r="H17" s="24">
        <f t="shared" si="2"/>
        <v>53097.97</v>
      </c>
      <c r="I17" s="24">
        <f t="shared" si="2"/>
        <v>273543.91000000003</v>
      </c>
      <c r="J17" s="24">
        <f t="shared" si="2"/>
        <v>244833.45</v>
      </c>
      <c r="K17" s="24">
        <f t="shared" si="2"/>
        <v>364376.1999999999</v>
      </c>
      <c r="L17" s="24">
        <f t="shared" si="2"/>
        <v>322327.5299999999</v>
      </c>
      <c r="M17" s="24">
        <f t="shared" si="2"/>
        <v>171450.89</v>
      </c>
      <c r="N17" s="24">
        <f t="shared" si="2"/>
        <v>76745.10999999999</v>
      </c>
      <c r="O17" s="24">
        <f>O18+O19+O20+O21+O22+O23+O24+O25</f>
        <v>3100773.8600000003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269087.32</v>
      </c>
      <c r="C18" s="30">
        <f t="shared" si="3"/>
        <v>189927.56</v>
      </c>
      <c r="D18" s="30">
        <f t="shared" si="3"/>
        <v>187992.16</v>
      </c>
      <c r="E18" s="30">
        <f t="shared" si="3"/>
        <v>65015.22</v>
      </c>
      <c r="F18" s="30">
        <f t="shared" si="3"/>
        <v>161866.45</v>
      </c>
      <c r="G18" s="30">
        <f t="shared" si="3"/>
        <v>185570.53</v>
      </c>
      <c r="H18" s="30">
        <f t="shared" si="3"/>
        <v>29277.44</v>
      </c>
      <c r="I18" s="30">
        <f t="shared" si="3"/>
        <v>173180.75</v>
      </c>
      <c r="J18" s="30">
        <f t="shared" si="3"/>
        <v>180042.77</v>
      </c>
      <c r="K18" s="30">
        <f t="shared" si="3"/>
        <v>253872.82</v>
      </c>
      <c r="L18" s="30">
        <f t="shared" si="3"/>
        <v>207409.06</v>
      </c>
      <c r="M18" s="30">
        <f t="shared" si="3"/>
        <v>102454.37</v>
      </c>
      <c r="N18" s="30">
        <f t="shared" si="3"/>
        <v>50484.14</v>
      </c>
      <c r="O18" s="30">
        <f aca="true" t="shared" si="4" ref="O18:O25">SUM(B18:N18)</f>
        <v>2056180.59</v>
      </c>
    </row>
    <row r="19" spans="1:23" ht="18.75" customHeight="1">
      <c r="A19" s="26" t="s">
        <v>35</v>
      </c>
      <c r="B19" s="30">
        <f>IF(B15&lt;&gt;0,ROUND((B15-1)*B18,2),0)</f>
        <v>33041.65</v>
      </c>
      <c r="C19" s="30">
        <f aca="true" t="shared" si="5" ref="C19:N19">IF(C15&lt;&gt;0,ROUND((C15-1)*C18,2),0)</f>
        <v>68528.03</v>
      </c>
      <c r="D19" s="30">
        <f t="shared" si="5"/>
        <v>42467.59</v>
      </c>
      <c r="E19" s="30">
        <f t="shared" si="5"/>
        <v>-3449.81</v>
      </c>
      <c r="F19" s="30">
        <f t="shared" si="5"/>
        <v>114784.27</v>
      </c>
      <c r="G19" s="30">
        <f t="shared" si="5"/>
        <v>123067.27</v>
      </c>
      <c r="H19" s="30">
        <f t="shared" si="5"/>
        <v>20826.02</v>
      </c>
      <c r="I19" s="30">
        <f t="shared" si="5"/>
        <v>65881.65</v>
      </c>
      <c r="J19" s="30">
        <f t="shared" si="5"/>
        <v>51400.66</v>
      </c>
      <c r="K19" s="30">
        <f t="shared" si="5"/>
        <v>71009.28</v>
      </c>
      <c r="L19" s="30">
        <f t="shared" si="5"/>
        <v>78730.4</v>
      </c>
      <c r="M19" s="30">
        <f t="shared" si="5"/>
        <v>44990.59</v>
      </c>
      <c r="N19" s="30">
        <f t="shared" si="5"/>
        <v>16930.22</v>
      </c>
      <c r="O19" s="30">
        <f t="shared" si="4"/>
        <v>728207.8200000001</v>
      </c>
      <c r="W19" s="62"/>
    </row>
    <row r="20" spans="1:15" ht="18.75" customHeight="1">
      <c r="A20" s="26" t="s">
        <v>36</v>
      </c>
      <c r="B20" s="30">
        <v>15264.02</v>
      </c>
      <c r="C20" s="30">
        <v>12950.62</v>
      </c>
      <c r="D20" s="30">
        <v>8691.36</v>
      </c>
      <c r="E20" s="30">
        <v>3401.23</v>
      </c>
      <c r="F20" s="30">
        <v>10463.08</v>
      </c>
      <c r="G20" s="30">
        <v>13199.32</v>
      </c>
      <c r="H20" s="30">
        <v>1584.81</v>
      </c>
      <c r="I20" s="30">
        <v>10062.75</v>
      </c>
      <c r="J20" s="30">
        <v>10719.08</v>
      </c>
      <c r="K20" s="30">
        <v>15742.8</v>
      </c>
      <c r="L20" s="30">
        <v>14687.85</v>
      </c>
      <c r="M20" s="30">
        <v>6869.99</v>
      </c>
      <c r="N20" s="30">
        <v>3769.29</v>
      </c>
      <c r="O20" s="30">
        <f t="shared" si="4"/>
        <v>127406.20000000001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70</v>
      </c>
      <c r="B23" s="30">
        <v>-7840.56</v>
      </c>
      <c r="C23" s="30">
        <v>-148.32</v>
      </c>
      <c r="D23" s="30">
        <v>-4531.2</v>
      </c>
      <c r="E23" s="30">
        <v>-922.22</v>
      </c>
      <c r="F23" s="30">
        <v>-691.56</v>
      </c>
      <c r="G23" s="30">
        <v>-746.46</v>
      </c>
      <c r="H23" s="30">
        <v>-1205.85</v>
      </c>
      <c r="I23" s="30">
        <v>0</v>
      </c>
      <c r="J23" s="30">
        <v>-5561.87</v>
      </c>
      <c r="K23" s="30">
        <v>-671.9</v>
      </c>
      <c r="L23" s="30">
        <v>-2098.32</v>
      </c>
      <c r="M23" s="30">
        <v>-472.15</v>
      </c>
      <c r="N23" s="30">
        <v>-194.31</v>
      </c>
      <c r="O23" s="30">
        <f t="shared" si="4"/>
        <v>-25084.720000000005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-44180.4</v>
      </c>
      <c r="C27" s="30">
        <f>+C28+C30+C42+C43+C46-C47</f>
        <v>-40761.6</v>
      </c>
      <c r="D27" s="30">
        <f t="shared" si="6"/>
        <v>-35501.32</v>
      </c>
      <c r="E27" s="30">
        <f t="shared" si="6"/>
        <v>-5610</v>
      </c>
      <c r="F27" s="30">
        <f t="shared" si="6"/>
        <v>-26611.2</v>
      </c>
      <c r="G27" s="30">
        <f t="shared" si="6"/>
        <v>-34562</v>
      </c>
      <c r="H27" s="30">
        <f t="shared" si="6"/>
        <v>-9631.47</v>
      </c>
      <c r="I27" s="30">
        <f t="shared" si="6"/>
        <v>-37470.4</v>
      </c>
      <c r="J27" s="30">
        <f t="shared" si="6"/>
        <v>-31011.2</v>
      </c>
      <c r="K27" s="30">
        <f t="shared" si="6"/>
        <v>-33286</v>
      </c>
      <c r="L27" s="30">
        <f t="shared" si="6"/>
        <v>-23821.6</v>
      </c>
      <c r="M27" s="30">
        <f t="shared" si="6"/>
        <v>-9974.8</v>
      </c>
      <c r="N27" s="30">
        <f t="shared" si="6"/>
        <v>-7242.4</v>
      </c>
      <c r="O27" s="30">
        <f t="shared" si="6"/>
        <v>-339664.39</v>
      </c>
    </row>
    <row r="28" spans="1:15" ht="18.75" customHeight="1">
      <c r="A28" s="26" t="s">
        <v>40</v>
      </c>
      <c r="B28" s="31">
        <f>+B29</f>
        <v>-44180.4</v>
      </c>
      <c r="C28" s="31">
        <f>+C29</f>
        <v>-40761.6</v>
      </c>
      <c r="D28" s="31">
        <f aca="true" t="shared" si="7" ref="D28:O28">+D29</f>
        <v>-34346.4</v>
      </c>
      <c r="E28" s="31">
        <f t="shared" si="7"/>
        <v>-5610</v>
      </c>
      <c r="F28" s="31">
        <f t="shared" si="7"/>
        <v>-26611.2</v>
      </c>
      <c r="G28" s="31">
        <f t="shared" si="7"/>
        <v>-34562</v>
      </c>
      <c r="H28" s="31">
        <f t="shared" si="7"/>
        <v>-4514.4</v>
      </c>
      <c r="I28" s="31">
        <f t="shared" si="7"/>
        <v>-37470.4</v>
      </c>
      <c r="J28" s="31">
        <f t="shared" si="7"/>
        <v>-31011.2</v>
      </c>
      <c r="K28" s="31">
        <f t="shared" si="7"/>
        <v>-33286</v>
      </c>
      <c r="L28" s="31">
        <f t="shared" si="7"/>
        <v>-23821.6</v>
      </c>
      <c r="M28" s="31">
        <f t="shared" si="7"/>
        <v>-9974.8</v>
      </c>
      <c r="N28" s="31">
        <f t="shared" si="7"/>
        <v>-7242.4</v>
      </c>
      <c r="O28" s="31">
        <f t="shared" si="7"/>
        <v>-333392.39999999997</v>
      </c>
    </row>
    <row r="29" spans="1:26" ht="18.75" customHeight="1">
      <c r="A29" s="27" t="s">
        <v>41</v>
      </c>
      <c r="B29" s="16">
        <f>ROUND((-B9)*$G$3,2)</f>
        <v>-44180.4</v>
      </c>
      <c r="C29" s="16">
        <f aca="true" t="shared" si="8" ref="C29:N29">ROUND((-C9)*$G$3,2)</f>
        <v>-40761.6</v>
      </c>
      <c r="D29" s="16">
        <f t="shared" si="8"/>
        <v>-34346.4</v>
      </c>
      <c r="E29" s="16">
        <f t="shared" si="8"/>
        <v>-5610</v>
      </c>
      <c r="F29" s="16">
        <f t="shared" si="8"/>
        <v>-26611.2</v>
      </c>
      <c r="G29" s="16">
        <f t="shared" si="8"/>
        <v>-34562</v>
      </c>
      <c r="H29" s="16">
        <f t="shared" si="8"/>
        <v>-4514.4</v>
      </c>
      <c r="I29" s="16">
        <f t="shared" si="8"/>
        <v>-37470.4</v>
      </c>
      <c r="J29" s="16">
        <f t="shared" si="8"/>
        <v>-31011.2</v>
      </c>
      <c r="K29" s="16">
        <f t="shared" si="8"/>
        <v>-33286</v>
      </c>
      <c r="L29" s="16">
        <f t="shared" si="8"/>
        <v>-23821.6</v>
      </c>
      <c r="M29" s="16">
        <f t="shared" si="8"/>
        <v>-9974.8</v>
      </c>
      <c r="N29" s="16">
        <f t="shared" si="8"/>
        <v>-7242.4</v>
      </c>
      <c r="O29" s="32">
        <f aca="true" t="shared" si="9" ref="O29:O47">SUM(B29:N29)</f>
        <v>-333392.39999999997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-4873.4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-4873.4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-4873.4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-4873.4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-1154.92</v>
      </c>
      <c r="E42" s="35">
        <v>0</v>
      </c>
      <c r="F42" s="35">
        <v>0</v>
      </c>
      <c r="G42" s="35">
        <v>0</v>
      </c>
      <c r="H42" s="35">
        <v>-243.67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-1398.5900000000001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300410.98000000004</v>
      </c>
      <c r="C45" s="36">
        <f t="shared" si="11"/>
        <v>246986.86000000002</v>
      </c>
      <c r="D45" s="36">
        <f t="shared" si="11"/>
        <v>213215.49</v>
      </c>
      <c r="E45" s="36">
        <f t="shared" si="11"/>
        <v>64366.32000000001</v>
      </c>
      <c r="F45" s="36">
        <f t="shared" si="11"/>
        <v>275344.08</v>
      </c>
      <c r="G45" s="36">
        <f t="shared" si="11"/>
        <v>306848.54999999993</v>
      </c>
      <c r="H45" s="36">
        <f t="shared" si="11"/>
        <v>43466.5</v>
      </c>
      <c r="I45" s="36">
        <f t="shared" si="11"/>
        <v>236073.51000000004</v>
      </c>
      <c r="J45" s="36">
        <f t="shared" si="11"/>
        <v>213822.25</v>
      </c>
      <c r="K45" s="36">
        <f t="shared" si="11"/>
        <v>331090.1999999999</v>
      </c>
      <c r="L45" s="36">
        <f t="shared" si="11"/>
        <v>298505.92999999993</v>
      </c>
      <c r="M45" s="36">
        <f t="shared" si="11"/>
        <v>161476.09000000003</v>
      </c>
      <c r="N45" s="36">
        <f t="shared" si="11"/>
        <v>69502.70999999999</v>
      </c>
      <c r="O45" s="36">
        <f>SUM(B45:N45)</f>
        <v>2761109.4699999997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57</v>
      </c>
      <c r="B51" s="51">
        <f aca="true" t="shared" si="12" ref="B51:O51">SUM(B52:B62)</f>
        <v>300410.98</v>
      </c>
      <c r="C51" s="51">
        <f t="shared" si="12"/>
        <v>246986.85</v>
      </c>
      <c r="D51" s="51">
        <f t="shared" si="12"/>
        <v>213215.49</v>
      </c>
      <c r="E51" s="51">
        <f t="shared" si="12"/>
        <v>64366.32</v>
      </c>
      <c r="F51" s="51">
        <f t="shared" si="12"/>
        <v>275344.09</v>
      </c>
      <c r="G51" s="51">
        <f t="shared" si="12"/>
        <v>306848.55</v>
      </c>
      <c r="H51" s="51">
        <f t="shared" si="12"/>
        <v>43466.51</v>
      </c>
      <c r="I51" s="51">
        <f t="shared" si="12"/>
        <v>236073.51</v>
      </c>
      <c r="J51" s="51">
        <f t="shared" si="12"/>
        <v>213822.26</v>
      </c>
      <c r="K51" s="51">
        <f t="shared" si="12"/>
        <v>331090.21</v>
      </c>
      <c r="L51" s="51">
        <f t="shared" si="12"/>
        <v>298505.92</v>
      </c>
      <c r="M51" s="51">
        <f t="shared" si="12"/>
        <v>161476.09</v>
      </c>
      <c r="N51" s="51">
        <f t="shared" si="12"/>
        <v>69502.71</v>
      </c>
      <c r="O51" s="36">
        <f t="shared" si="12"/>
        <v>2761109.4899999998</v>
      </c>
      <c r="Q51"/>
    </row>
    <row r="52" spans="1:18" ht="18.75" customHeight="1">
      <c r="A52" s="26" t="s">
        <v>58</v>
      </c>
      <c r="B52" s="51">
        <v>251916.77</v>
      </c>
      <c r="C52" s="51">
        <v>182862.7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434779.47</v>
      </c>
      <c r="P52"/>
      <c r="Q52"/>
      <c r="R52" s="43"/>
    </row>
    <row r="53" spans="1:16" ht="18.75" customHeight="1">
      <c r="A53" s="26" t="s">
        <v>59</v>
      </c>
      <c r="B53" s="51">
        <v>48494.21</v>
      </c>
      <c r="C53" s="51">
        <v>64124.15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112618.36</v>
      </c>
      <c r="P53"/>
    </row>
    <row r="54" spans="1:17" ht="18.75" customHeight="1">
      <c r="A54" s="26" t="s">
        <v>60</v>
      </c>
      <c r="B54" s="52">
        <v>0</v>
      </c>
      <c r="C54" s="52">
        <v>0</v>
      </c>
      <c r="D54" s="31">
        <v>213215.49</v>
      </c>
      <c r="E54" s="52">
        <v>0</v>
      </c>
      <c r="F54" s="52">
        <v>0</v>
      </c>
      <c r="G54" s="52">
        <v>0</v>
      </c>
      <c r="H54" s="51">
        <v>43466.51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256682</v>
      </c>
      <c r="Q54"/>
    </row>
    <row r="55" spans="1:18" ht="18.75" customHeight="1">
      <c r="A55" s="26" t="s">
        <v>61</v>
      </c>
      <c r="B55" s="52">
        <v>0</v>
      </c>
      <c r="C55" s="52">
        <v>0</v>
      </c>
      <c r="D55" s="52">
        <v>0</v>
      </c>
      <c r="E55" s="31">
        <v>64366.32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64366.32</v>
      </c>
      <c r="R55"/>
    </row>
    <row r="56" spans="1:19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31">
        <v>275344.09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275344.09</v>
      </c>
      <c r="S56"/>
    </row>
    <row r="57" spans="1:20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306848.55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306848.55</v>
      </c>
      <c r="T57"/>
    </row>
    <row r="58" spans="1:21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236073.51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236073.51</v>
      </c>
      <c r="U58"/>
    </row>
    <row r="59" spans="1:22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213822.26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213822.26</v>
      </c>
      <c r="V59"/>
    </row>
    <row r="60" spans="1:23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331090.21</v>
      </c>
      <c r="L60" s="31">
        <v>298505.92</v>
      </c>
      <c r="M60" s="52">
        <v>0</v>
      </c>
      <c r="N60" s="52">
        <v>0</v>
      </c>
      <c r="O60" s="36">
        <f t="shared" si="13"/>
        <v>629596.13</v>
      </c>
      <c r="P60"/>
      <c r="W60"/>
    </row>
    <row r="61" spans="1:25" ht="18.75" customHeight="1">
      <c r="A61" s="26" t="s">
        <v>67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161476.09</v>
      </c>
      <c r="N61" s="52">
        <v>0</v>
      </c>
      <c r="O61" s="36">
        <f t="shared" si="13"/>
        <v>161476.09</v>
      </c>
      <c r="R61"/>
      <c r="Y61"/>
    </row>
    <row r="62" spans="1:26" ht="18.75" customHeight="1">
      <c r="A62" s="38" t="s">
        <v>68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69502.71</v>
      </c>
      <c r="O62" s="55">
        <f t="shared" si="13"/>
        <v>69502.71</v>
      </c>
      <c r="P62"/>
      <c r="S62"/>
      <c r="Z62"/>
    </row>
    <row r="63" spans="1:12" ht="21" customHeight="1">
      <c r="A63" s="56" t="s">
        <v>56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2021-08-12T17:44:42Z</dcterms:modified>
  <cp:category/>
  <cp:version/>
  <cp:contentType/>
  <cp:contentStatus/>
</cp:coreProperties>
</file>