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fluxo" sheetId="1" r:id="rId1"/>
  </sheets>
  <definedNames>
    <definedName name="_xlnm.Print_Area" localSheetId="0">'fluxo'!$A$1:$K$66</definedName>
    <definedName name="_xlnm.Print_Titles" localSheetId="0">'fluxo'!$4:$6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<sst xmlns="http://schemas.openxmlformats.org/spreadsheetml/2006/main" count="74" uniqueCount="73">
  <si>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</si>
  <si>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</si>
  <si>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</si>
  <si>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</si>
  <si>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</si>
  <si>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</si>
  <si>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</si>
  <si>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</si>
  <si>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</si>
  <si>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</si>
  <si>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</si>
  <si>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</si>
  <si>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</si>
  <si>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</si>
  <si>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</si>
  <si>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</si>
  <si>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</si>
  <si>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</si>
  <si>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</si>
  <si>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</si>
  <si>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</si>
  <si>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</si>
  <si>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</si>
  <si>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</si>
  <si>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</si>
  <si>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</si>
  <si>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</si>
  <si>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</si>
  <si>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</si>
  <si>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</si>
  <si>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</si>
  <si>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</si>
  <si>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</si>
  <si>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</si>
  <si>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</si>
  <si>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</si>
  <si>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</si>
  <si>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</si>
  <si>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</si>
  <si>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</si>
  <si>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</si>
  <si>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</si>
  <si>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</si>
  <si>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</si>
  <si>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</si>
  <si>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</si>
  <si>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</si>
  <si>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</si>
  <si>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</si>
  <si>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</si>
  <si>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</si>
  <si>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</si>
  <si>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</si>
  <si>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</si>
  <si>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</si>
  <si>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</si>
  <si>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</si>
  <si>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</si>
  <si>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</si>
  <si>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</si>
  <si>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</si>
  <si>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</si>
  <si>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</si>
  <si>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</si>
  <si>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</si>
  <si>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</si>
  <si>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</si>
  <si>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</si>
  <si>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</si>
  <si>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</si>
  <si>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</si>
  <si>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PERÍODO DE OPERAÇÃO DE 01/08/21 A 31/08/21 - VENCIMENTO 06/08/21 A 08/09/21</t>
  </si>
  <si>
    <t>3. Fator de Transição na Remuneração (Cálculo Diário)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</si>
</sst>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Border="1" applyAlignment="1">
      <alignment vertical="center"/>
    </xf>
    <xf numFmtId="44" fontId="0" fillId="0" borderId="0" xfId="0" applyNumberFormat="1" applyAlignment="1">
      <alignment/>
    </xf>
    <xf numFmtId="165" fontId="32" fillId="0" borderId="11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7.625" style="1" bestFit="1" customWidth="1"/>
    <col min="13" max="13" width="13.875" style="1" customWidth="1"/>
    <col min="14" max="16384" width="9.00390625" style="1" customWidth="1"/>
  </cols>
  <sheetData>
    <row r="1" spans="1:11" ht="21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21">
      <c r="A2" s="59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5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0" t="s">
        <v>50</v>
      </c>
      <c r="B4" s="61" t="s">
        <v>49</v>
      </c>
      <c r="C4" s="62"/>
      <c r="D4" s="62"/>
      <c r="E4" s="62"/>
      <c r="F4" s="62"/>
      <c r="G4" s="62"/>
      <c r="H4" s="62"/>
      <c r="I4" s="62"/>
      <c r="J4" s="62"/>
      <c r="K4" s="60" t="s">
        <v>48</v>
      </c>
    </row>
    <row r="5" spans="1:11" ht="43.5" customHeight="1">
      <c r="A5" s="60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60"/>
    </row>
    <row r="6" spans="1:11" ht="18.75" customHeight="1">
      <c r="A6" s="60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60"/>
    </row>
    <row r="7" spans="1:14" ht="16.5" customHeight="1">
      <c r="A7" s="12" t="s">
        <v>36</v>
      </c>
      <c r="B7" s="46">
        <f aca="true" t="shared" si="0" ref="B7:K7">B8+B11</f>
        <v>6723990</v>
      </c>
      <c r="C7" s="46">
        <f t="shared" si="0"/>
        <v>5684346</v>
      </c>
      <c r="D7" s="46">
        <f t="shared" si="0"/>
        <v>7335290</v>
      </c>
      <c r="E7" s="46">
        <f t="shared" si="0"/>
        <v>3767336</v>
      </c>
      <c r="F7" s="46">
        <f t="shared" si="0"/>
        <v>4684390</v>
      </c>
      <c r="G7" s="46">
        <f t="shared" si="0"/>
        <v>5207778</v>
      </c>
      <c r="H7" s="46">
        <f t="shared" si="0"/>
        <v>6054066</v>
      </c>
      <c r="I7" s="46">
        <f t="shared" si="0"/>
        <v>7703405</v>
      </c>
      <c r="J7" s="46">
        <f t="shared" si="0"/>
        <v>2260538</v>
      </c>
      <c r="K7" s="46">
        <f t="shared" si="0"/>
        <v>49421139</v>
      </c>
      <c r="L7" s="45"/>
      <c r="M7"/>
      <c r="N7"/>
    </row>
    <row r="8" spans="1:14" ht="16.5" customHeight="1">
      <c r="A8" s="43" t="s">
        <v>35</v>
      </c>
      <c r="B8" s="44">
        <v>499818</v>
      </c>
      <c r="C8" s="44">
        <v>500674</v>
      </c>
      <c r="D8" s="44">
        <v>536984</v>
      </c>
      <c r="E8" s="44">
        <v>312775</v>
      </c>
      <c r="F8" s="44">
        <v>374670</v>
      </c>
      <c r="G8" s="44">
        <v>241316</v>
      </c>
      <c r="H8" s="44">
        <v>223876</v>
      </c>
      <c r="I8" s="44">
        <v>509561</v>
      </c>
      <c r="J8" s="44">
        <v>83085</v>
      </c>
      <c r="K8" s="37">
        <f>SUM(B8:J8)</f>
        <v>3282759</v>
      </c>
      <c r="L8"/>
      <c r="M8"/>
      <c r="N8"/>
    </row>
    <row r="9" spans="1:14" ht="16.5" customHeight="1">
      <c r="A9" s="21" t="s">
        <v>34</v>
      </c>
      <c r="B9" s="44">
        <v>499243</v>
      </c>
      <c r="C9" s="44">
        <v>500518</v>
      </c>
      <c r="D9" s="44">
        <v>536831</v>
      </c>
      <c r="E9" s="44">
        <v>312019</v>
      </c>
      <c r="F9" s="44">
        <v>374208</v>
      </c>
      <c r="G9" s="44">
        <v>241264</v>
      </c>
      <c r="H9" s="44">
        <v>223876</v>
      </c>
      <c r="I9" s="44">
        <v>508439</v>
      </c>
      <c r="J9" s="44">
        <v>83085</v>
      </c>
      <c r="K9" s="37">
        <f>SUM(B9:J9)</f>
        <v>3279483</v>
      </c>
      <c r="L9"/>
      <c r="M9"/>
      <c r="N9"/>
    </row>
    <row r="10" spans="1:14" ht="16.5" customHeight="1">
      <c r="A10" s="21" t="s">
        <v>33</v>
      </c>
      <c r="B10" s="44">
        <v>575</v>
      </c>
      <c r="C10" s="44">
        <v>156</v>
      </c>
      <c r="D10" s="44">
        <v>153</v>
      </c>
      <c r="E10" s="44">
        <v>756</v>
      </c>
      <c r="F10" s="44">
        <v>462</v>
      </c>
      <c r="G10" s="44">
        <v>52</v>
      </c>
      <c r="H10" s="44">
        <v>0</v>
      </c>
      <c r="I10" s="44">
        <v>1122</v>
      </c>
      <c r="J10" s="44">
        <v>0</v>
      </c>
      <c r="K10" s="37">
        <f>SUM(B10:J10)</f>
        <v>3276</v>
      </c>
      <c r="L10"/>
      <c r="M10"/>
      <c r="N10"/>
    </row>
    <row r="11" spans="1:14" ht="16.5" customHeight="1">
      <c r="A11" s="43" t="s">
        <v>32</v>
      </c>
      <c r="B11" s="44">
        <v>6224172</v>
      </c>
      <c r="C11" s="44">
        <v>5183672</v>
      </c>
      <c r="D11" s="44">
        <v>6798306</v>
      </c>
      <c r="E11" s="44">
        <v>3454561</v>
      </c>
      <c r="F11" s="44">
        <v>4309720</v>
      </c>
      <c r="G11" s="44">
        <v>4966462</v>
      </c>
      <c r="H11" s="44">
        <v>5830190</v>
      </c>
      <c r="I11" s="44">
        <v>7193844</v>
      </c>
      <c r="J11" s="44">
        <v>2177453</v>
      </c>
      <c r="K11" s="37">
        <f>SUM(B11:J11)</f>
        <v>46138380</v>
      </c>
      <c r="L11"/>
      <c r="M11"/>
      <c r="N11"/>
    </row>
    <row r="12" spans="1:14" ht="12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5" t="s">
        <v>31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30"/>
      <c r="L13"/>
      <c r="M13"/>
      <c r="N13"/>
    </row>
    <row r="14" spans="1:11" ht="12" customHeight="1">
      <c r="A14" s="40"/>
      <c r="B14" s="16"/>
      <c r="C14" s="39"/>
      <c r="D14" s="39"/>
      <c r="E14" s="39"/>
      <c r="F14" s="39"/>
      <c r="G14" s="39"/>
      <c r="H14" s="39"/>
      <c r="I14" s="39"/>
      <c r="J14" s="39"/>
      <c r="K14" s="30"/>
    </row>
    <row r="15" spans="1:11" ht="16.5" customHeight="1">
      <c r="A15" s="15" t="s">
        <v>72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0"/>
    </row>
    <row r="16" spans="1:11" ht="12" customHeight="1">
      <c r="A16" s="15"/>
      <c r="B16" s="30"/>
      <c r="C16" s="30"/>
      <c r="D16" s="30"/>
      <c r="E16" s="37"/>
      <c r="F16" s="30"/>
      <c r="G16" s="30"/>
      <c r="H16" s="30"/>
      <c r="I16" s="30"/>
      <c r="J16" s="30"/>
      <c r="K16" s="14"/>
    </row>
    <row r="17" spans="1:14" ht="16.5" customHeight="1">
      <c r="A17" s="36" t="s">
        <v>70</v>
      </c>
      <c r="B17" s="35">
        <f>B18+B19+B20+B21+B22+B23+B24</f>
        <v>33021863.949999996</v>
      </c>
      <c r="C17" s="35">
        <f aca="true" t="shared" si="1" ref="C17:J17">C18+C19+C20+C21+C22+C23+C24</f>
        <v>31902878.830000006</v>
      </c>
      <c r="D17" s="35">
        <f t="shared" si="1"/>
        <v>36707523.02</v>
      </c>
      <c r="E17" s="35">
        <f t="shared" si="1"/>
        <v>21594895.770000003</v>
      </c>
      <c r="F17" s="35">
        <f t="shared" si="1"/>
        <v>23619114.419999998</v>
      </c>
      <c r="G17" s="35">
        <f t="shared" si="1"/>
        <v>26019752.219999995</v>
      </c>
      <c r="H17" s="35">
        <f t="shared" si="1"/>
        <v>23479596.26</v>
      </c>
      <c r="I17" s="35">
        <f t="shared" si="1"/>
        <v>31458200.81</v>
      </c>
      <c r="J17" s="35">
        <f t="shared" si="1"/>
        <v>11173457.49</v>
      </c>
      <c r="K17" s="35">
        <f aca="true" t="shared" si="2" ref="K17:K24">SUM(B17:J17)</f>
        <v>238977282.77</v>
      </c>
      <c r="L17"/>
      <c r="M17" s="56"/>
      <c r="N17"/>
    </row>
    <row r="18" spans="1:14" ht="16.5" customHeight="1">
      <c r="A18" s="34" t="s">
        <v>30</v>
      </c>
      <c r="B18" s="29">
        <v>22861241.45</v>
      </c>
      <c r="C18" s="29">
        <v>21215373</v>
      </c>
      <c r="D18" s="29">
        <v>30324619.090000007</v>
      </c>
      <c r="E18" s="29">
        <v>13560156.069999997</v>
      </c>
      <c r="F18" s="29">
        <v>17831250.73</v>
      </c>
      <c r="G18" s="29">
        <v>20042837.209999997</v>
      </c>
      <c r="H18" s="29">
        <v>18572523.330000006</v>
      </c>
      <c r="I18" s="29">
        <v>23856570.73</v>
      </c>
      <c r="J18" s="29">
        <v>7931733.49</v>
      </c>
      <c r="K18" s="29">
        <f t="shared" si="2"/>
        <v>176196305.1</v>
      </c>
      <c r="L18"/>
      <c r="M18"/>
      <c r="N18"/>
    </row>
    <row r="19" spans="1:14" ht="16.5" customHeight="1">
      <c r="A19" s="17" t="s">
        <v>29</v>
      </c>
      <c r="B19" s="29">
        <v>9297494.28</v>
      </c>
      <c r="C19" s="29">
        <v>9763194.730000002</v>
      </c>
      <c r="D19" s="29">
        <v>5752344.839999999</v>
      </c>
      <c r="E19" s="29">
        <v>7408223.360000002</v>
      </c>
      <c r="F19" s="29">
        <v>5153599.81</v>
      </c>
      <c r="G19" s="29">
        <v>5452815.93</v>
      </c>
      <c r="H19" s="29">
        <v>4294973.299999999</v>
      </c>
      <c r="I19" s="29">
        <v>6386966.309999998</v>
      </c>
      <c r="J19" s="29">
        <v>3004097.5700000008</v>
      </c>
      <c r="K19" s="29">
        <f t="shared" si="2"/>
        <v>56513710.129999995</v>
      </c>
      <c r="L19"/>
      <c r="M19"/>
      <c r="N19"/>
    </row>
    <row r="20" spans="1:14" ht="16.5" customHeight="1">
      <c r="A20" s="17" t="s">
        <v>28</v>
      </c>
      <c r="B20" s="29">
        <v>822929.2900000002</v>
      </c>
      <c r="C20" s="29">
        <v>841876.2000000001</v>
      </c>
      <c r="D20" s="29">
        <v>579845.1600000001</v>
      </c>
      <c r="E20" s="29">
        <v>548264.4600000001</v>
      </c>
      <c r="F20" s="29">
        <v>592685.65</v>
      </c>
      <c r="G20" s="29">
        <v>504875.1699999999</v>
      </c>
      <c r="H20" s="29">
        <v>641713.6100000001</v>
      </c>
      <c r="I20" s="29">
        <v>1134621.6099999996</v>
      </c>
      <c r="J20" s="29">
        <v>297722.86999999994</v>
      </c>
      <c r="K20" s="29">
        <f t="shared" si="2"/>
        <v>5964534.02</v>
      </c>
      <c r="L20"/>
      <c r="M20"/>
      <c r="N20"/>
    </row>
    <row r="21" spans="1:14" ht="16.5" customHeight="1">
      <c r="A21" s="17" t="s">
        <v>27</v>
      </c>
      <c r="B21" s="29">
        <v>41578.23000000001</v>
      </c>
      <c r="C21" s="33">
        <v>83156.46000000002</v>
      </c>
      <c r="D21" s="33">
        <v>124734.69000000005</v>
      </c>
      <c r="E21" s="29">
        <v>83156.46000000002</v>
      </c>
      <c r="F21" s="29">
        <v>41578.23000000001</v>
      </c>
      <c r="G21" s="33">
        <v>41578.23000000001</v>
      </c>
      <c r="H21" s="33">
        <v>83156.46000000002</v>
      </c>
      <c r="I21" s="33">
        <v>83156.46000000002</v>
      </c>
      <c r="J21" s="33">
        <v>41578.23000000001</v>
      </c>
      <c r="K21" s="29">
        <f t="shared" si="2"/>
        <v>623673.4500000001</v>
      </c>
      <c r="L21"/>
      <c r="M21"/>
      <c r="N21"/>
    </row>
    <row r="22" spans="1:14" ht="16.5" customHeight="1">
      <c r="A22" s="17" t="s">
        <v>26</v>
      </c>
      <c r="B22" s="29">
        <v>0</v>
      </c>
      <c r="C22" s="29">
        <v>0</v>
      </c>
      <c r="D22" s="29">
        <v>-67153.75</v>
      </c>
      <c r="E22" s="29">
        <v>0</v>
      </c>
      <c r="F22" s="29">
        <v>0</v>
      </c>
      <c r="G22" s="29">
        <v>0</v>
      </c>
      <c r="H22" s="29">
        <v>-112256.89000000004</v>
      </c>
      <c r="I22" s="29">
        <v>0</v>
      </c>
      <c r="J22" s="29">
        <v>-101010.09</v>
      </c>
      <c r="K22" s="29">
        <f t="shared" si="2"/>
        <v>-280420.73000000004</v>
      </c>
      <c r="L22"/>
      <c r="M22"/>
      <c r="N22"/>
    </row>
    <row r="23" spans="1:14" ht="16.5" customHeight="1">
      <c r="A23" s="17" t="s">
        <v>68</v>
      </c>
      <c r="B23" s="29">
        <v>-1379.3</v>
      </c>
      <c r="C23" s="29">
        <v>-721.56</v>
      </c>
      <c r="D23" s="29">
        <v>-6867.009999999999</v>
      </c>
      <c r="E23" s="29">
        <v>-4904.58</v>
      </c>
      <c r="F23" s="29">
        <v>0</v>
      </c>
      <c r="G23" s="29">
        <v>-22354.320000000003</v>
      </c>
      <c r="H23" s="29">
        <v>-513.55</v>
      </c>
      <c r="I23" s="29">
        <v>-3114.2999999999997</v>
      </c>
      <c r="J23" s="29">
        <v>-664.5799999999999</v>
      </c>
      <c r="K23" s="29">
        <f t="shared" si="2"/>
        <v>-40519.20000000001</v>
      </c>
      <c r="L23"/>
      <c r="M23"/>
      <c r="N23"/>
    </row>
    <row r="24" spans="1:14" ht="16.5" customHeight="1">
      <c r="A24" s="17" t="s">
        <v>69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 t="shared" si="2"/>
        <v>0</v>
      </c>
      <c r="L24"/>
      <c r="M24"/>
      <c r="N24"/>
    </row>
    <row r="25" spans="1:11" ht="12" customHeight="1">
      <c r="A25" s="32"/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/>
    </row>
    <row r="26" spans="1:11" ht="12" customHeight="1">
      <c r="A26" s="17"/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/>
    </row>
    <row r="27" spans="1:14" ht="16.5" customHeight="1">
      <c r="A27" s="15" t="s">
        <v>25</v>
      </c>
      <c r="B27" s="29">
        <v>877342.0800000001</v>
      </c>
      <c r="C27" s="29">
        <v>1216211.0000000002</v>
      </c>
      <c r="D27" s="29">
        <v>1873578.0800000003</v>
      </c>
      <c r="E27" s="29">
        <v>1220379.5600000008</v>
      </c>
      <c r="F27" s="29">
        <v>1191681.0000000002</v>
      </c>
      <c r="G27" s="29">
        <v>367942.1099999999</v>
      </c>
      <c r="H27" s="29">
        <v>1433180.4999999995</v>
      </c>
      <c r="I27" s="29">
        <v>2870691.630000001</v>
      </c>
      <c r="J27" s="29">
        <v>828487.9299999998</v>
      </c>
      <c r="K27" s="29">
        <f aca="true" t="shared" si="3" ref="K27:K36">SUM(B27:J27)</f>
        <v>11879493.890000002</v>
      </c>
      <c r="L27"/>
      <c r="M27"/>
      <c r="N27"/>
    </row>
    <row r="28" spans="1:14" ht="16.5" customHeight="1">
      <c r="A28" s="17" t="s">
        <v>24</v>
      </c>
      <c r="B28" s="29">
        <v>-3397275.13</v>
      </c>
      <c r="C28" s="29">
        <v>-2395785.5199999996</v>
      </c>
      <c r="D28" s="29">
        <v>-2862436.82</v>
      </c>
      <c r="E28" s="29">
        <v>-2845830.04</v>
      </c>
      <c r="F28" s="29">
        <v>-1646515.2</v>
      </c>
      <c r="G28" s="29">
        <v>-2584072.840000001</v>
      </c>
      <c r="H28" s="29">
        <v>-1328029.6900000002</v>
      </c>
      <c r="I28" s="29">
        <v>-2772365.45</v>
      </c>
      <c r="J28" s="29">
        <v>-530695.6099999999</v>
      </c>
      <c r="K28" s="29">
        <f t="shared" si="3"/>
        <v>-20363006.299999997</v>
      </c>
      <c r="L28"/>
      <c r="M28"/>
      <c r="N28"/>
    </row>
    <row r="29" spans="1:14" s="22" customFormat="1" ht="16.5" customHeight="1">
      <c r="A29" s="28" t="s">
        <v>58</v>
      </c>
      <c r="B29" s="29">
        <v>-2196669.1999999993</v>
      </c>
      <c r="C29" s="29">
        <v>-2202279.2</v>
      </c>
      <c r="D29" s="29">
        <v>-2362056.4</v>
      </c>
      <c r="E29" s="29">
        <v>-1372883.5999999996</v>
      </c>
      <c r="F29" s="29">
        <v>-1646515.2</v>
      </c>
      <c r="G29" s="29">
        <v>-1061561.6</v>
      </c>
      <c r="H29" s="29">
        <v>-985054.4</v>
      </c>
      <c r="I29" s="29">
        <v>-2237131.6</v>
      </c>
      <c r="J29" s="29">
        <v>-365574.00000000006</v>
      </c>
      <c r="K29" s="29">
        <f t="shared" si="3"/>
        <v>-14429725.199999997</v>
      </c>
      <c r="L29" s="27"/>
      <c r="M29"/>
      <c r="N29"/>
    </row>
    <row r="30" spans="1:14" ht="16.5" customHeight="1">
      <c r="A30" s="24" t="s">
        <v>23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9">
        <f t="shared" si="3"/>
        <v>0</v>
      </c>
      <c r="L30"/>
      <c r="M30"/>
      <c r="N30"/>
    </row>
    <row r="31" spans="1:14" ht="16.5" customHeight="1">
      <c r="A31" s="24" t="s">
        <v>22</v>
      </c>
      <c r="B31" s="29">
        <v>-98560</v>
      </c>
      <c r="C31" s="29">
        <v>-22435.599999999995</v>
      </c>
      <c r="D31" s="29">
        <v>-39696.799999999996</v>
      </c>
      <c r="E31" s="29">
        <v>-43115.59999999999</v>
      </c>
      <c r="F31" s="25">
        <v>0</v>
      </c>
      <c r="G31" s="29">
        <v>-33519.200000000004</v>
      </c>
      <c r="H31" s="29">
        <v>-9623.369999999999</v>
      </c>
      <c r="I31" s="29">
        <v>-15017.979999999996</v>
      </c>
      <c r="J31" s="29">
        <v>-4633.08</v>
      </c>
      <c r="K31" s="29">
        <f t="shared" si="3"/>
        <v>-266601.63</v>
      </c>
      <c r="L31"/>
      <c r="M31"/>
      <c r="N31"/>
    </row>
    <row r="32" spans="1:14" ht="16.5" customHeight="1">
      <c r="A32" s="24" t="s">
        <v>21</v>
      </c>
      <c r="B32" s="29">
        <v>-1102045.93</v>
      </c>
      <c r="C32" s="29">
        <v>-171070.72</v>
      </c>
      <c r="D32" s="29">
        <v>-460683.6199999999</v>
      </c>
      <c r="E32" s="29">
        <v>-1429830.84</v>
      </c>
      <c r="F32" s="25">
        <v>0</v>
      </c>
      <c r="G32" s="29">
        <v>-1488992.0399999998</v>
      </c>
      <c r="H32" s="29">
        <v>-333351.9199999999</v>
      </c>
      <c r="I32" s="29">
        <v>-520215.8699999999</v>
      </c>
      <c r="J32" s="29">
        <v>-160488.52999999997</v>
      </c>
      <c r="K32" s="29">
        <f t="shared" si="3"/>
        <v>-5666679.47</v>
      </c>
      <c r="L32"/>
      <c r="M32"/>
      <c r="N32"/>
    </row>
    <row r="33" spans="1:14" s="22" customFormat="1" ht="16.5" customHeight="1">
      <c r="A33" s="17" t="s">
        <v>20</v>
      </c>
      <c r="B33" s="26">
        <v>-910.8</v>
      </c>
      <c r="C33" s="26">
        <v>-1108.8</v>
      </c>
      <c r="D33" s="26">
        <v>-573790.8299999997</v>
      </c>
      <c r="E33" s="26">
        <v>-910.8</v>
      </c>
      <c r="F33" s="26">
        <v>-1069.2</v>
      </c>
      <c r="G33" s="26">
        <v>0</v>
      </c>
      <c r="H33" s="26">
        <v>0</v>
      </c>
      <c r="I33" s="26">
        <v>-2811.6</v>
      </c>
      <c r="J33" s="26">
        <v>-165994.81000000003</v>
      </c>
      <c r="K33" s="29">
        <f t="shared" si="3"/>
        <v>-746596.8399999997</v>
      </c>
      <c r="L33"/>
      <c r="M33"/>
      <c r="N33"/>
    </row>
    <row r="34" spans="1:14" ht="16.5" customHeight="1">
      <c r="A34" s="24" t="s">
        <v>19</v>
      </c>
      <c r="B34" s="16">
        <v>0</v>
      </c>
      <c r="C34" s="16">
        <v>0</v>
      </c>
      <c r="D34" s="26">
        <v>-573394.8299999997</v>
      </c>
      <c r="E34" s="25">
        <v>0</v>
      </c>
      <c r="F34" s="25">
        <v>0</v>
      </c>
      <c r="G34" s="16">
        <v>0</v>
      </c>
      <c r="H34" s="25">
        <v>0</v>
      </c>
      <c r="I34" s="16">
        <v>0</v>
      </c>
      <c r="J34" s="26">
        <v>-165994.81000000003</v>
      </c>
      <c r="K34" s="29">
        <f t="shared" si="3"/>
        <v>-739389.6399999998</v>
      </c>
      <c r="L34"/>
      <c r="M34"/>
      <c r="N34"/>
    </row>
    <row r="35" spans="1:14" ht="16.5" customHeight="1">
      <c r="A35" s="24" t="s">
        <v>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9">
        <f t="shared" si="3"/>
        <v>0</v>
      </c>
      <c r="L35"/>
      <c r="M35"/>
      <c r="N35"/>
    </row>
    <row r="36" spans="1:14" ht="16.5" customHeight="1">
      <c r="A36" s="24" t="s">
        <v>17</v>
      </c>
      <c r="B36" s="29">
        <v>-910.8</v>
      </c>
      <c r="C36" s="29">
        <v>-1108.8</v>
      </c>
      <c r="D36" s="29">
        <v>-396</v>
      </c>
      <c r="E36" s="29">
        <v>-910.8</v>
      </c>
      <c r="F36" s="29">
        <v>-1069.2</v>
      </c>
      <c r="G36" s="16">
        <v>0</v>
      </c>
      <c r="H36" s="16">
        <v>0</v>
      </c>
      <c r="I36" s="29">
        <v>-2811.6</v>
      </c>
      <c r="J36" s="16">
        <v>0</v>
      </c>
      <c r="K36" s="29">
        <f t="shared" si="3"/>
        <v>-7207.199999999999</v>
      </c>
      <c r="L36"/>
      <c r="M36"/>
      <c r="N36"/>
    </row>
    <row r="37" spans="1:14" ht="16.5" customHeight="1">
      <c r="A37" s="24" t="s">
        <v>16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/>
      <c r="M37"/>
      <c r="N37"/>
    </row>
    <row r="38" spans="1:14" ht="16.5" customHeight="1">
      <c r="A38" s="24" t="s">
        <v>15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/>
      <c r="M38"/>
      <c r="N38"/>
    </row>
    <row r="39" spans="1:14" ht="16.5" customHeight="1">
      <c r="A39" s="24" t="s">
        <v>14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/>
      <c r="M39"/>
      <c r="N39"/>
    </row>
    <row r="40" spans="1:12" s="22" customFormat="1" ht="16.5" customHeight="1">
      <c r="A40" s="24" t="s">
        <v>13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23"/>
    </row>
    <row r="41" spans="1:14" s="22" customFormat="1" ht="16.5" customHeight="1">
      <c r="A41" s="24" t="s">
        <v>12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f>SUM(B41:J41)</f>
        <v>0</v>
      </c>
      <c r="L41" s="23"/>
      <c r="M41"/>
      <c r="N41"/>
    </row>
    <row r="42" spans="1:14" s="22" customFormat="1" ht="16.5" customHeight="1">
      <c r="A42" s="24" t="s">
        <v>11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f>SUM(B42:J42)</f>
        <v>0</v>
      </c>
      <c r="L42" s="23"/>
      <c r="M42"/>
      <c r="N42"/>
    </row>
    <row r="43" spans="1:14" s="22" customFormat="1" ht="16.5" customHeight="1">
      <c r="A43" s="24" t="s">
        <v>10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f>SUM(B43:J43)</f>
        <v>0</v>
      </c>
      <c r="L43" s="23"/>
      <c r="M43"/>
      <c r="N43"/>
    </row>
    <row r="44" spans="1:12" ht="12" customHeight="1">
      <c r="A44" s="21"/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20"/>
    </row>
    <row r="45" spans="1:14" ht="16.5" customHeight="1">
      <c r="A45" s="17" t="s">
        <v>9</v>
      </c>
      <c r="B45" s="29">
        <v>4275528.01</v>
      </c>
      <c r="C45" s="29">
        <v>3613105.3200000003</v>
      </c>
      <c r="D45" s="29">
        <v>5309805.7299999995</v>
      </c>
      <c r="E45" s="29">
        <v>4067120.4000000004</v>
      </c>
      <c r="F45" s="29">
        <v>2839265.4</v>
      </c>
      <c r="G45" s="29">
        <v>2952014.9499999997</v>
      </c>
      <c r="H45" s="29">
        <v>2761210.1899999995</v>
      </c>
      <c r="I45" s="29">
        <v>5645868.680000001</v>
      </c>
      <c r="J45" s="29">
        <v>1525178.3499999999</v>
      </c>
      <c r="K45" s="19">
        <f>SUM(B45:J45)</f>
        <v>32989097.03</v>
      </c>
      <c r="L45" s="20"/>
      <c r="M45"/>
      <c r="N45"/>
    </row>
    <row r="46" spans="1:12" ht="12" customHeight="1">
      <c r="A46" s="17"/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9"/>
      <c r="L46" s="8"/>
    </row>
    <row r="47" spans="1:12" ht="16.5" customHeight="1">
      <c r="A47" s="15" t="s">
        <v>8</v>
      </c>
      <c r="B47" s="29">
        <v>33899206.03</v>
      </c>
      <c r="C47" s="29">
        <v>33119089.829999994</v>
      </c>
      <c r="D47" s="29">
        <v>38581101.099999994</v>
      </c>
      <c r="E47" s="29">
        <v>22815275.33</v>
      </c>
      <c r="F47" s="29">
        <v>24810795.42</v>
      </c>
      <c r="G47" s="29">
        <v>26387694.33</v>
      </c>
      <c r="H47" s="29">
        <v>24912776.76</v>
      </c>
      <c r="I47" s="29">
        <v>34328892.44</v>
      </c>
      <c r="J47" s="29">
        <v>12001945.420000002</v>
      </c>
      <c r="K47" s="19">
        <f>SUM(B47:J47)</f>
        <v>250856776.65999997</v>
      </c>
      <c r="L47" s="54"/>
    </row>
    <row r="48" spans="1:13" ht="16.5" customHeight="1">
      <c r="A48" s="17" t="s">
        <v>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f>SUM(B48:J48)</f>
        <v>0</v>
      </c>
      <c r="M48" s="18"/>
    </row>
    <row r="49" spans="1:14" ht="16.5" customHeight="1">
      <c r="A49" s="17" t="s">
        <v>6</v>
      </c>
      <c r="B49" s="26">
        <f>IF(B17+B27+B48&gt;0,0,B17+B27+B48)</f>
        <v>0</v>
      </c>
      <c r="C49" s="26">
        <f aca="true" t="shared" si="4" ref="C49:J49">IF(C17+C27+C48&gt;0,0,C17+C27+C48)</f>
        <v>0</v>
      </c>
      <c r="D49" s="26">
        <f t="shared" si="4"/>
        <v>0</v>
      </c>
      <c r="E49" s="26">
        <f t="shared" si="4"/>
        <v>0</v>
      </c>
      <c r="F49" s="26">
        <f t="shared" si="4"/>
        <v>0</v>
      </c>
      <c r="G49" s="26">
        <f t="shared" si="4"/>
        <v>0</v>
      </c>
      <c r="H49" s="26">
        <f t="shared" si="4"/>
        <v>0</v>
      </c>
      <c r="I49" s="26">
        <f t="shared" si="4"/>
        <v>0</v>
      </c>
      <c r="J49" s="26">
        <f t="shared" si="4"/>
        <v>0</v>
      </c>
      <c r="K49" s="16">
        <f>SUM(B49:J49)</f>
        <v>0</v>
      </c>
      <c r="L49"/>
      <c r="M49"/>
      <c r="N49"/>
    </row>
    <row r="50" spans="1:11" ht="12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" customHeight="1">
      <c r="A52" s="12"/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/>
    </row>
    <row r="53" spans="1:12" ht="16.5" customHeight="1">
      <c r="A53" s="10" t="s">
        <v>5</v>
      </c>
      <c r="B53" s="9">
        <f aca="true" t="shared" si="5" ref="B53:J53">SUM(B54:B65)</f>
        <v>33899206.05</v>
      </c>
      <c r="C53" s="9">
        <f t="shared" si="5"/>
        <v>33119089.849999998</v>
      </c>
      <c r="D53" s="9">
        <f t="shared" si="5"/>
        <v>38581101.04999999</v>
      </c>
      <c r="E53" s="9">
        <f t="shared" si="5"/>
        <v>22815275.369999997</v>
      </c>
      <c r="F53" s="9">
        <f t="shared" si="5"/>
        <v>24810795.39</v>
      </c>
      <c r="G53" s="9">
        <f t="shared" si="5"/>
        <v>26387694.35</v>
      </c>
      <c r="H53" s="9">
        <f t="shared" si="5"/>
        <v>24912776.73</v>
      </c>
      <c r="I53" s="9">
        <f>SUM(I54:I66)</f>
        <v>34328892.39</v>
      </c>
      <c r="J53" s="9">
        <f t="shared" si="5"/>
        <v>12001945.450000005</v>
      </c>
      <c r="K53" s="5">
        <f>SUM(K54:K66)</f>
        <v>250856776.63</v>
      </c>
      <c r="L53" s="8"/>
    </row>
    <row r="54" spans="1:11" ht="16.5" customHeight="1">
      <c r="A54" s="7" t="s">
        <v>59</v>
      </c>
      <c r="B54" s="29">
        <v>29641947.659999996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6" ref="K54:K65">SUM(B54:J54)</f>
        <v>29641947.659999996</v>
      </c>
    </row>
    <row r="55" spans="1:11" ht="16.5" customHeight="1">
      <c r="A55" s="7" t="s">
        <v>60</v>
      </c>
      <c r="B55" s="29">
        <v>4257258.390000001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6"/>
        <v>4257258.390000001</v>
      </c>
    </row>
    <row r="56" spans="1:11" ht="16.5" customHeight="1">
      <c r="A56" s="7" t="s">
        <v>4</v>
      </c>
      <c r="B56" s="6">
        <v>0</v>
      </c>
      <c r="C56" s="29">
        <v>33119089.849999998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6"/>
        <v>33119089.849999998</v>
      </c>
    </row>
    <row r="57" spans="1:11" ht="16.5" customHeight="1">
      <c r="A57" s="7" t="s">
        <v>3</v>
      </c>
      <c r="B57" s="6">
        <v>0</v>
      </c>
      <c r="C57" s="6">
        <v>0</v>
      </c>
      <c r="D57" s="29">
        <v>38581101.04999999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6"/>
        <v>38581101.04999999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29">
        <v>22815275.369999997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6"/>
        <v>22815275.369999997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29">
        <v>24810795.39</v>
      </c>
      <c r="G59" s="6">
        <v>0</v>
      </c>
      <c r="H59" s="6">
        <v>0</v>
      </c>
      <c r="I59" s="6">
        <v>0</v>
      </c>
      <c r="J59" s="6">
        <v>0</v>
      </c>
      <c r="K59" s="5">
        <f t="shared" si="6"/>
        <v>24810795.39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29">
        <v>26387694.35</v>
      </c>
      <c r="H60" s="6">
        <v>0</v>
      </c>
      <c r="I60" s="6">
        <v>0</v>
      </c>
      <c r="J60" s="6">
        <v>0</v>
      </c>
      <c r="K60" s="5">
        <f t="shared" si="6"/>
        <v>26387694.35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29">
        <v>24912776.73</v>
      </c>
      <c r="I61" s="6">
        <v>0</v>
      </c>
      <c r="J61" s="6">
        <v>0</v>
      </c>
      <c r="K61" s="5">
        <f t="shared" si="6"/>
        <v>24912776.73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6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29">
        <v>12407741.690000001</v>
      </c>
      <c r="J63" s="6">
        <v>0</v>
      </c>
      <c r="K63" s="5">
        <f t="shared" si="6"/>
        <v>12407741.690000001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29">
        <v>21769700.790000007</v>
      </c>
      <c r="J64" s="6">
        <v>0</v>
      </c>
      <c r="K64" s="5">
        <f t="shared" si="6"/>
        <v>21769700.790000007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29">
        <v>12001945.450000005</v>
      </c>
      <c r="K65" s="5">
        <f t="shared" si="6"/>
        <v>12001945.450000005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57">
        <v>151449.91</v>
      </c>
      <c r="J66" s="3">
        <v>0</v>
      </c>
      <c r="K66" s="2">
        <f>SUM(B66:J66)</f>
        <v>151449.91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2023-12-20T19:47:19Z</dcterms:modified>
  <cp:category/>
  <cp:version/>
  <cp:contentType/>
  <cp:contentStatus/>
</cp:coreProperties>
</file>