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<sst xmlns="http://schemas.openxmlformats.org/spreadsheetml/2006/main" count="74" uniqueCount="73">
  <si>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</si>
  <si>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</si>
  <si>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</si>
  <si>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</si>
  <si>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</si>
  <si>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</si>
  <si>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</si>
  <si>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</si>
  <si>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</si>
  <si>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</si>
  <si>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</si>
  <si>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</si>
  <si>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</si>
  <si>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</si>
  <si>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</si>
  <si>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</si>
  <si>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</si>
  <si>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</si>
  <si>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</si>
  <si>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</si>
  <si>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</si>
  <si>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</si>
  <si>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</si>
  <si>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</si>
  <si>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</si>
  <si>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</si>
  <si>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</si>
  <si>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</si>
  <si>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</si>
  <si>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</si>
  <si>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</si>
  <si>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</si>
  <si>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</si>
  <si>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</si>
  <si>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</si>
  <si>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</si>
  <si>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</si>
  <si>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</si>
  <si>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</si>
  <si>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</si>
  <si>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</si>
  <si>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</si>
  <si>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</si>
  <si>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</si>
  <si>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</si>
  <si>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</si>
  <si>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</si>
  <si>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</si>
  <si>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</si>
  <si>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</si>
  <si>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</si>
  <si>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</si>
  <si>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</si>
  <si>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</si>
  <si>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</si>
  <si>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</si>
  <si>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</si>
  <si>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</si>
  <si>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</si>
  <si>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</si>
  <si>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</si>
  <si>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</si>
  <si>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</si>
  <si>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</si>
  <si>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</si>
  <si>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</si>
  <si>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</si>
  <si>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</si>
  <si>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</si>
  <si>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</si>
  <si>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</si>
  <si>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</si>
  <si>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31/08/21 - VENCIMENTO 08/09/21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</si>
</sst>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272850</v>
      </c>
      <c r="C7" s="47">
        <f t="shared" si="0"/>
        <v>229748</v>
      </c>
      <c r="D7" s="47">
        <f t="shared" si="0"/>
        <v>290766</v>
      </c>
      <c r="E7" s="47">
        <f t="shared" si="0"/>
        <v>154059</v>
      </c>
      <c r="F7" s="47">
        <f t="shared" si="0"/>
        <v>185316</v>
      </c>
      <c r="G7" s="47">
        <f t="shared" si="0"/>
        <v>203140</v>
      </c>
      <c r="H7" s="47">
        <f t="shared" si="0"/>
        <v>234831</v>
      </c>
      <c r="I7" s="47">
        <f t="shared" si="0"/>
        <v>306501</v>
      </c>
      <c r="J7" s="47">
        <f t="shared" si="0"/>
        <v>93280</v>
      </c>
      <c r="K7" s="47">
        <f t="shared" si="0"/>
        <v>1970491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19011</v>
      </c>
      <c r="C8" s="45">
        <f t="shared" si="1"/>
        <v>18883</v>
      </c>
      <c r="D8" s="45">
        <f t="shared" si="1"/>
        <v>19687</v>
      </c>
      <c r="E8" s="45">
        <f t="shared" si="1"/>
        <v>12077</v>
      </c>
      <c r="F8" s="45">
        <f t="shared" si="1"/>
        <v>14416</v>
      </c>
      <c r="G8" s="45">
        <f t="shared" si="1"/>
        <v>8788</v>
      </c>
      <c r="H8" s="45">
        <f t="shared" si="1"/>
        <v>7788</v>
      </c>
      <c r="I8" s="45">
        <f t="shared" si="1"/>
        <v>19903</v>
      </c>
      <c r="J8" s="45">
        <f t="shared" si="1"/>
        <v>3261</v>
      </c>
      <c r="K8" s="38">
        <f>SUM(B8:J8)</f>
        <v>123814</v>
      </c>
      <c r="L8"/>
      <c r="M8"/>
      <c r="N8"/>
    </row>
    <row r="9" spans="1:14" ht="16.5" customHeight="1">
      <c r="A9" s="22" t="s">
        <v>35</v>
      </c>
      <c r="B9" s="45">
        <v>18976</v>
      </c>
      <c r="C9" s="45">
        <v>18877</v>
      </c>
      <c r="D9" s="45">
        <v>19681</v>
      </c>
      <c r="E9" s="45">
        <v>12041</v>
      </c>
      <c r="F9" s="45">
        <v>14398</v>
      </c>
      <c r="G9" s="45">
        <v>8786</v>
      </c>
      <c r="H9" s="45">
        <v>7788</v>
      </c>
      <c r="I9" s="45">
        <v>19859</v>
      </c>
      <c r="J9" s="45">
        <v>3261</v>
      </c>
      <c r="K9" s="38">
        <f>SUM(B9:J9)</f>
        <v>123667</v>
      </c>
      <c r="L9"/>
      <c r="M9"/>
      <c r="N9"/>
    </row>
    <row r="10" spans="1:14" ht="16.5" customHeight="1">
      <c r="A10" s="22" t="s">
        <v>34</v>
      </c>
      <c r="B10" s="45">
        <v>35</v>
      </c>
      <c r="C10" s="45">
        <v>6</v>
      </c>
      <c r="D10" s="45">
        <v>6</v>
      </c>
      <c r="E10" s="45">
        <v>36</v>
      </c>
      <c r="F10" s="45">
        <v>18</v>
      </c>
      <c r="G10" s="45">
        <v>2</v>
      </c>
      <c r="H10" s="45">
        <v>0</v>
      </c>
      <c r="I10" s="45">
        <v>44</v>
      </c>
      <c r="J10" s="45">
        <v>0</v>
      </c>
      <c r="K10" s="38">
        <f>SUM(B10:J10)</f>
        <v>147</v>
      </c>
      <c r="L10"/>
      <c r="M10"/>
      <c r="N10"/>
    </row>
    <row r="11" spans="1:14" ht="16.5" customHeight="1">
      <c r="A11" s="44" t="s">
        <v>33</v>
      </c>
      <c r="B11" s="43">
        <v>253839</v>
      </c>
      <c r="C11" s="43">
        <v>210865</v>
      </c>
      <c r="D11" s="43">
        <v>271079</v>
      </c>
      <c r="E11" s="43">
        <v>141982</v>
      </c>
      <c r="F11" s="43">
        <v>170900</v>
      </c>
      <c r="G11" s="43">
        <v>194352</v>
      </c>
      <c r="H11" s="43">
        <v>227043</v>
      </c>
      <c r="I11" s="43">
        <v>286598</v>
      </c>
      <c r="J11" s="43">
        <v>90019</v>
      </c>
      <c r="K11" s="38">
        <f>SUM(B11:J11)</f>
        <v>1846677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1.381974184163429</v>
      </c>
      <c r="C15" s="39">
        <v>1.436450258155786</v>
      </c>
      <c r="D15" s="39">
        <v>1.1829729505472</v>
      </c>
      <c r="E15" s="39">
        <v>1.515492682831821</v>
      </c>
      <c r="F15" s="39">
        <v>1.267548717517877</v>
      </c>
      <c r="G15" s="39">
        <v>1.272063841739489</v>
      </c>
      <c r="H15" s="39">
        <v>1.218960789386867</v>
      </c>
      <c r="I15" s="39">
        <v>1.240223793758912</v>
      </c>
      <c r="J15" s="39">
        <v>1.361163950972799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1324316.1800000002</v>
      </c>
      <c r="C17" s="36">
        <f aca="true" t="shared" si="2" ref="C17:J17">C18+C19+C20+C21+C22+C23+C24</f>
        <v>1273283.21</v>
      </c>
      <c r="D17" s="36">
        <f t="shared" si="2"/>
        <v>1455314.73</v>
      </c>
      <c r="E17" s="36">
        <f t="shared" si="2"/>
        <v>869037.45</v>
      </c>
      <c r="F17" s="36">
        <f t="shared" si="2"/>
        <v>922895.6999999998</v>
      </c>
      <c r="G17" s="36">
        <f t="shared" si="2"/>
        <v>1021179.0099999999</v>
      </c>
      <c r="H17" s="36">
        <f t="shared" si="2"/>
        <v>906600.9500000002</v>
      </c>
      <c r="I17" s="36">
        <f t="shared" si="2"/>
        <v>1230598.0399999998</v>
      </c>
      <c r="J17" s="36">
        <f t="shared" si="2"/>
        <v>457922.76</v>
      </c>
      <c r="K17" s="36">
        <f aca="true" t="shared" si="3" ref="K17:K24">SUM(B17:J17)</f>
        <v>9461148.03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934156.55</v>
      </c>
      <c r="C18" s="30">
        <f t="shared" si="4"/>
        <v>863461.91</v>
      </c>
      <c r="D18" s="30">
        <f t="shared" si="4"/>
        <v>1210487.93</v>
      </c>
      <c r="E18" s="30">
        <f t="shared" si="4"/>
        <v>558386.85</v>
      </c>
      <c r="F18" s="30">
        <f t="shared" si="4"/>
        <v>710316.23</v>
      </c>
      <c r="G18" s="30">
        <f t="shared" si="4"/>
        <v>787269.07</v>
      </c>
      <c r="H18" s="30">
        <f t="shared" si="4"/>
        <v>725463.41</v>
      </c>
      <c r="I18" s="30">
        <f t="shared" si="4"/>
        <v>955792.72</v>
      </c>
      <c r="J18" s="30">
        <f t="shared" si="4"/>
        <v>329567.57</v>
      </c>
      <c r="K18" s="30">
        <f t="shared" si="3"/>
        <v>7074902.24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356823.69</v>
      </c>
      <c r="C19" s="30">
        <f t="shared" si="5"/>
        <v>376858.17</v>
      </c>
      <c r="D19" s="30">
        <f t="shared" si="5"/>
        <v>221486.55</v>
      </c>
      <c r="E19" s="30">
        <f t="shared" si="5"/>
        <v>287844.34</v>
      </c>
      <c r="F19" s="30">
        <f t="shared" si="5"/>
        <v>190044.2</v>
      </c>
      <c r="G19" s="30">
        <f t="shared" si="5"/>
        <v>214187.45</v>
      </c>
      <c r="H19" s="30">
        <f t="shared" si="5"/>
        <v>158848.04</v>
      </c>
      <c r="I19" s="30">
        <f t="shared" si="5"/>
        <v>229604.15</v>
      </c>
      <c r="J19" s="30">
        <f t="shared" si="5"/>
        <v>119027.93</v>
      </c>
      <c r="K19" s="30">
        <f t="shared" si="3"/>
        <v>2154724.52</v>
      </c>
      <c r="L19"/>
      <c r="M19"/>
      <c r="N19"/>
    </row>
    <row r="20" spans="1:14" ht="16.5" customHeight="1">
      <c r="A20" s="18" t="s">
        <v>28</v>
      </c>
      <c r="B20" s="30">
        <v>31994.61</v>
      </c>
      <c r="C20" s="30">
        <v>30280.47</v>
      </c>
      <c r="D20" s="30">
        <v>21482.51</v>
      </c>
      <c r="E20" s="30">
        <v>20123.6</v>
      </c>
      <c r="F20" s="30">
        <v>21193.94</v>
      </c>
      <c r="G20" s="30">
        <v>18600.32</v>
      </c>
      <c r="H20" s="30">
        <v>23228.03</v>
      </c>
      <c r="I20" s="30">
        <v>42518.51</v>
      </c>
      <c r="J20" s="30">
        <v>11244.32</v>
      </c>
      <c r="K20" s="30">
        <f t="shared" si="3"/>
        <v>220666.31000000003</v>
      </c>
      <c r="L20"/>
      <c r="M20"/>
      <c r="N20"/>
    </row>
    <row r="21" spans="1:14" ht="16.5" customHeight="1">
      <c r="A21" s="18" t="s">
        <v>27</v>
      </c>
      <c r="B21" s="30">
        <v>1341.33</v>
      </c>
      <c r="C21" s="34">
        <v>2682.66</v>
      </c>
      <c r="D21" s="34">
        <v>4023.99</v>
      </c>
      <c r="E21" s="30">
        <v>2682.66</v>
      </c>
      <c r="F21" s="30">
        <v>1341.33</v>
      </c>
      <c r="G21" s="34">
        <v>1341.33</v>
      </c>
      <c r="H21" s="34">
        <v>2682.66</v>
      </c>
      <c r="I21" s="34">
        <v>2682.66</v>
      </c>
      <c r="J21" s="34">
        <v>1341.33</v>
      </c>
      <c r="K21" s="30">
        <f t="shared" si="3"/>
        <v>20119.949999999997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-219.16</v>
      </c>
      <c r="H23" s="30">
        <v>0</v>
      </c>
      <c r="I23" s="30">
        <v>0</v>
      </c>
      <c r="J23" s="30">
        <v>0</v>
      </c>
      <c r="K23" s="30">
        <f t="shared" si="3"/>
        <v>-219.16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-83494.4</v>
      </c>
      <c r="C27" s="30">
        <f t="shared" si="6"/>
        <v>-83058.8</v>
      </c>
      <c r="D27" s="30">
        <f t="shared" si="6"/>
        <v>-105093.23</v>
      </c>
      <c r="E27" s="30">
        <f t="shared" si="6"/>
        <v>-52980.4</v>
      </c>
      <c r="F27" s="30">
        <f t="shared" si="6"/>
        <v>-63351.2</v>
      </c>
      <c r="G27" s="30">
        <f t="shared" si="6"/>
        <v>-38658.4</v>
      </c>
      <c r="H27" s="30">
        <f t="shared" si="6"/>
        <v>-34267.2</v>
      </c>
      <c r="I27" s="30">
        <f t="shared" si="6"/>
        <v>-87379.6</v>
      </c>
      <c r="J27" s="30">
        <f t="shared" si="6"/>
        <v>-19703.11</v>
      </c>
      <c r="K27" s="30">
        <f aca="true" t="shared" si="7" ref="K27:K35">SUM(B27:J27)</f>
        <v>-567986.3400000001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-83494.4</v>
      </c>
      <c r="C28" s="30">
        <f t="shared" si="8"/>
        <v>-83058.8</v>
      </c>
      <c r="D28" s="30">
        <f t="shared" si="8"/>
        <v>-86596.4</v>
      </c>
      <c r="E28" s="30">
        <f t="shared" si="8"/>
        <v>-52980.4</v>
      </c>
      <c r="F28" s="30">
        <f t="shared" si="8"/>
        <v>-63351.2</v>
      </c>
      <c r="G28" s="30">
        <f t="shared" si="8"/>
        <v>-38658.4</v>
      </c>
      <c r="H28" s="30">
        <f t="shared" si="8"/>
        <v>-34267.2</v>
      </c>
      <c r="I28" s="30">
        <f t="shared" si="8"/>
        <v>-87379.6</v>
      </c>
      <c r="J28" s="30">
        <f t="shared" si="8"/>
        <v>-14348.4</v>
      </c>
      <c r="K28" s="30">
        <f t="shared" si="7"/>
        <v>-544134.8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-83494.4</v>
      </c>
      <c r="C29" s="30">
        <f aca="true" t="shared" si="9" ref="C29:J29">-ROUND((C9)*$E$3,2)</f>
        <v>-83058.8</v>
      </c>
      <c r="D29" s="30">
        <f t="shared" si="9"/>
        <v>-86596.4</v>
      </c>
      <c r="E29" s="30">
        <f t="shared" si="9"/>
        <v>-52980.4</v>
      </c>
      <c r="F29" s="30">
        <f t="shared" si="9"/>
        <v>-63351.2</v>
      </c>
      <c r="G29" s="30">
        <f t="shared" si="9"/>
        <v>-38658.4</v>
      </c>
      <c r="H29" s="30">
        <f t="shared" si="9"/>
        <v>-34267.2</v>
      </c>
      <c r="I29" s="30">
        <f t="shared" si="9"/>
        <v>-87379.6</v>
      </c>
      <c r="J29" s="30">
        <f t="shared" si="9"/>
        <v>-14348.4</v>
      </c>
      <c r="K29" s="30">
        <f t="shared" si="7"/>
        <v>-544134.8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-18496.83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-5354.71</v>
      </c>
      <c r="K33" s="30">
        <f t="shared" si="7"/>
        <v>-23851.54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-18496.83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-5354.71</v>
      </c>
      <c r="K34" s="30">
        <f t="shared" si="7"/>
        <v>-23851.54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1240821.7800000003</v>
      </c>
      <c r="C47" s="27">
        <f aca="true" t="shared" si="11" ref="C47:J47">IF(C17+C27+C48&lt;0,0,C17+C27+C48)</f>
        <v>1190224.41</v>
      </c>
      <c r="D47" s="27">
        <f t="shared" si="11"/>
        <v>1350221.5</v>
      </c>
      <c r="E47" s="27">
        <f t="shared" si="11"/>
        <v>816057.0499999999</v>
      </c>
      <c r="F47" s="27">
        <f t="shared" si="11"/>
        <v>859544.4999999999</v>
      </c>
      <c r="G47" s="27">
        <f t="shared" si="11"/>
        <v>982520.6099999999</v>
      </c>
      <c r="H47" s="27">
        <f t="shared" si="11"/>
        <v>872333.7500000002</v>
      </c>
      <c r="I47" s="27">
        <f t="shared" si="11"/>
        <v>1143218.4399999997</v>
      </c>
      <c r="J47" s="27">
        <f t="shared" si="11"/>
        <v>438219.65</v>
      </c>
      <c r="K47" s="20">
        <f>SUM(B47:J47)</f>
        <v>8893161.69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1240821.77</v>
      </c>
      <c r="C53" s="10">
        <f t="shared" si="13"/>
        <v>1190224.41</v>
      </c>
      <c r="D53" s="10">
        <f t="shared" si="13"/>
        <v>1350221.5</v>
      </c>
      <c r="E53" s="10">
        <f t="shared" si="13"/>
        <v>816057.04</v>
      </c>
      <c r="F53" s="10">
        <f t="shared" si="13"/>
        <v>859544.5</v>
      </c>
      <c r="G53" s="10">
        <f t="shared" si="13"/>
        <v>982520.6</v>
      </c>
      <c r="H53" s="10">
        <f t="shared" si="13"/>
        <v>872333.75</v>
      </c>
      <c r="I53" s="10">
        <f>SUM(I54:I66)</f>
        <v>1143218.44</v>
      </c>
      <c r="J53" s="10">
        <f t="shared" si="13"/>
        <v>438219.64</v>
      </c>
      <c r="K53" s="5">
        <f>SUM(K54:K66)</f>
        <v>8893161.65</v>
      </c>
      <c r="L53" s="9"/>
    </row>
    <row r="54" spans="1:11" ht="16.5" customHeight="1">
      <c r="A54" s="7" t="s">
        <v>60</v>
      </c>
      <c r="B54" s="8">
        <v>1084105.98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1084105.98</v>
      </c>
    </row>
    <row r="55" spans="1:11" ht="16.5" customHeight="1">
      <c r="A55" s="7" t="s">
        <v>61</v>
      </c>
      <c r="B55" s="8">
        <v>156715.79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156715.79</v>
      </c>
    </row>
    <row r="56" spans="1:11" ht="16.5" customHeight="1">
      <c r="A56" s="7" t="s">
        <v>4</v>
      </c>
      <c r="B56" s="6">
        <v>0</v>
      </c>
      <c r="C56" s="8">
        <v>1190224.41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1190224.41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1350221.5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1350221.5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816057.04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816057.04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859544.5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859544.5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982520.6</v>
      </c>
      <c r="H60" s="6">
        <v>0</v>
      </c>
      <c r="I60" s="6">
        <v>0</v>
      </c>
      <c r="J60" s="6">
        <v>0</v>
      </c>
      <c r="K60" s="5">
        <f t="shared" si="14"/>
        <v>982520.6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872333.75</v>
      </c>
      <c r="I61" s="6">
        <v>0</v>
      </c>
      <c r="J61" s="6">
        <v>0</v>
      </c>
      <c r="K61" s="5">
        <f t="shared" si="14"/>
        <v>872333.75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408586.27</v>
      </c>
      <c r="J63" s="6">
        <v>0</v>
      </c>
      <c r="K63" s="5">
        <f t="shared" si="14"/>
        <v>408586.27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734632.17</v>
      </c>
      <c r="J64" s="6">
        <v>0</v>
      </c>
      <c r="K64" s="5">
        <f t="shared" si="14"/>
        <v>734632.17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438219.64</v>
      </c>
      <c r="K65" s="5">
        <f t="shared" si="14"/>
        <v>438219.64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2021-09-03T19:19:58Z</dcterms:modified>
  <cp:category/>
  <cp:version/>
  <cp:contentType/>
  <cp:contentStatus/>
</cp:coreProperties>
</file>