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<sst xmlns="http://schemas.openxmlformats.org/spreadsheetml/2006/main" count="74" uniqueCount="73">
  <si>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</si>
  <si>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</si>
  <si>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</si>
  <si>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</si>
  <si>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</si>
  <si>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</si>
  <si>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</si>
  <si>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</si>
  <si>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</si>
  <si>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</si>
  <si>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</si>
  <si>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</si>
  <si>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</si>
  <si>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</si>
  <si>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</si>
  <si>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</si>
  <si>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</si>
  <si>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</si>
  <si>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</si>
  <si>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</si>
  <si>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</si>
  <si>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</si>
  <si>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</si>
  <si>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</si>
  <si>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</si>
  <si>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</si>
  <si>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</si>
  <si>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</si>
  <si>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</si>
  <si>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</si>
  <si>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</si>
  <si>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</si>
  <si>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</si>
  <si>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</si>
  <si>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</si>
  <si>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</si>
  <si>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</si>
  <si>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</si>
  <si>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</si>
  <si>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</si>
  <si>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</si>
  <si>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</si>
  <si>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</si>
  <si>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</si>
  <si>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</si>
  <si>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</si>
  <si>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</si>
  <si>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</si>
  <si>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</si>
  <si>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</si>
  <si>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</si>
  <si>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</si>
  <si>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</si>
  <si>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</si>
  <si>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</si>
  <si>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</si>
  <si>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</si>
  <si>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</si>
  <si>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</si>
  <si>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</si>
  <si>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</si>
  <si>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</si>
  <si>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</si>
  <si>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</si>
  <si>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</si>
  <si>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</si>
  <si>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</si>
  <si>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</si>
  <si>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</si>
  <si>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</si>
  <si>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</si>
  <si>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</si>
  <si>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30/08/21 - VENCIMENTO 06/09/21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</si>
</sst>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259587</v>
      </c>
      <c r="C7" s="47">
        <f t="shared" si="0"/>
        <v>221371</v>
      </c>
      <c r="D7" s="47">
        <f t="shared" si="0"/>
        <v>276629</v>
      </c>
      <c r="E7" s="47">
        <f t="shared" si="0"/>
        <v>145374</v>
      </c>
      <c r="F7" s="47">
        <f t="shared" si="0"/>
        <v>176812</v>
      </c>
      <c r="G7" s="47">
        <f t="shared" si="0"/>
        <v>194632</v>
      </c>
      <c r="H7" s="47">
        <f t="shared" si="0"/>
        <v>226267</v>
      </c>
      <c r="I7" s="47">
        <f t="shared" si="0"/>
        <v>293722</v>
      </c>
      <c r="J7" s="47">
        <f t="shared" si="0"/>
        <v>90760</v>
      </c>
      <c r="K7" s="47">
        <f t="shared" si="0"/>
        <v>1885154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19086</v>
      </c>
      <c r="C8" s="45">
        <f t="shared" si="1"/>
        <v>19157</v>
      </c>
      <c r="D8" s="45">
        <f t="shared" si="1"/>
        <v>19378</v>
      </c>
      <c r="E8" s="45">
        <f t="shared" si="1"/>
        <v>11903</v>
      </c>
      <c r="F8" s="45">
        <f t="shared" si="1"/>
        <v>14070</v>
      </c>
      <c r="G8" s="45">
        <f t="shared" si="1"/>
        <v>8824</v>
      </c>
      <c r="H8" s="45">
        <f t="shared" si="1"/>
        <v>8057</v>
      </c>
      <c r="I8" s="45">
        <f t="shared" si="1"/>
        <v>19399</v>
      </c>
      <c r="J8" s="45">
        <f t="shared" si="1"/>
        <v>3398</v>
      </c>
      <c r="K8" s="38">
        <f>SUM(B8:J8)</f>
        <v>123272</v>
      </c>
      <c r="L8"/>
      <c r="M8"/>
      <c r="N8"/>
    </row>
    <row r="9" spans="1:14" ht="16.5" customHeight="1">
      <c r="A9" s="22" t="s">
        <v>35</v>
      </c>
      <c r="B9" s="45">
        <v>19061</v>
      </c>
      <c r="C9" s="45">
        <v>19151</v>
      </c>
      <c r="D9" s="45">
        <v>19368</v>
      </c>
      <c r="E9" s="45">
        <v>11876</v>
      </c>
      <c r="F9" s="45">
        <v>14053</v>
      </c>
      <c r="G9" s="45">
        <v>8823</v>
      </c>
      <c r="H9" s="45">
        <v>8057</v>
      </c>
      <c r="I9" s="45">
        <v>19352</v>
      </c>
      <c r="J9" s="45">
        <v>3398</v>
      </c>
      <c r="K9" s="38">
        <f>SUM(B9:J9)</f>
        <v>123139</v>
      </c>
      <c r="L9"/>
      <c r="M9"/>
      <c r="N9"/>
    </row>
    <row r="10" spans="1:14" ht="16.5" customHeight="1">
      <c r="A10" s="22" t="s">
        <v>34</v>
      </c>
      <c r="B10" s="45">
        <v>25</v>
      </c>
      <c r="C10" s="45">
        <v>6</v>
      </c>
      <c r="D10" s="45">
        <v>10</v>
      </c>
      <c r="E10" s="45">
        <v>27</v>
      </c>
      <c r="F10" s="45">
        <v>17</v>
      </c>
      <c r="G10" s="45">
        <v>1</v>
      </c>
      <c r="H10" s="45">
        <v>0</v>
      </c>
      <c r="I10" s="45">
        <v>47</v>
      </c>
      <c r="J10" s="45">
        <v>0</v>
      </c>
      <c r="K10" s="38">
        <f>SUM(B10:J10)</f>
        <v>133</v>
      </c>
      <c r="L10"/>
      <c r="M10"/>
      <c r="N10"/>
    </row>
    <row r="11" spans="1:14" ht="16.5" customHeight="1">
      <c r="A11" s="44" t="s">
        <v>33</v>
      </c>
      <c r="B11" s="43">
        <v>240501</v>
      </c>
      <c r="C11" s="43">
        <v>202214</v>
      </c>
      <c r="D11" s="43">
        <v>257251</v>
      </c>
      <c r="E11" s="43">
        <v>133471</v>
      </c>
      <c r="F11" s="43">
        <v>162742</v>
      </c>
      <c r="G11" s="43">
        <v>185808</v>
      </c>
      <c r="H11" s="43">
        <v>218210</v>
      </c>
      <c r="I11" s="43">
        <v>274323</v>
      </c>
      <c r="J11" s="43">
        <v>87362</v>
      </c>
      <c r="K11" s="38">
        <f>SUM(B11:J11)</f>
        <v>1761882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1.443505100533301</v>
      </c>
      <c r="C15" s="39">
        <v>1.483885130773556</v>
      </c>
      <c r="D15" s="39">
        <v>1.225954213795393</v>
      </c>
      <c r="E15" s="39">
        <v>1.593914009151381</v>
      </c>
      <c r="F15" s="39">
        <v>1.322759468604815</v>
      </c>
      <c r="G15" s="39">
        <v>1.328064393541253</v>
      </c>
      <c r="H15" s="39">
        <v>1.261573828780419</v>
      </c>
      <c r="I15" s="39">
        <v>1.28844715772768</v>
      </c>
      <c r="J15" s="39">
        <v>1.388246863052538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1315604.71</v>
      </c>
      <c r="C17" s="36">
        <f aca="true" t="shared" si="2" ref="C17:J17">C18+C19+C20+C21+C22+C23+C24</f>
        <v>1267454.24</v>
      </c>
      <c r="D17" s="36">
        <f t="shared" si="2"/>
        <v>1434520.6199999999</v>
      </c>
      <c r="E17" s="36">
        <f t="shared" si="2"/>
        <v>862747.6400000001</v>
      </c>
      <c r="F17" s="36">
        <f t="shared" si="2"/>
        <v>919856.8700000001</v>
      </c>
      <c r="G17" s="36">
        <f t="shared" si="2"/>
        <v>1021343.6599999999</v>
      </c>
      <c r="H17" s="36">
        <f t="shared" si="2"/>
        <v>904370.54</v>
      </c>
      <c r="I17" s="36">
        <f t="shared" si="2"/>
        <v>1225323.0999999999</v>
      </c>
      <c r="J17" s="36">
        <f t="shared" si="2"/>
        <v>454384.50999999995</v>
      </c>
      <c r="K17" s="36">
        <f aca="true" t="shared" si="3" ref="K17:K24">SUM(B17:J17)</f>
        <v>9405605.89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888748.01</v>
      </c>
      <c r="C18" s="30">
        <f t="shared" si="4"/>
        <v>831978.63</v>
      </c>
      <c r="D18" s="30">
        <f t="shared" si="4"/>
        <v>1151634.19</v>
      </c>
      <c r="E18" s="30">
        <f t="shared" si="4"/>
        <v>526908.06</v>
      </c>
      <c r="F18" s="30">
        <f t="shared" si="4"/>
        <v>677720.4</v>
      </c>
      <c r="G18" s="30">
        <f t="shared" si="4"/>
        <v>754296.32</v>
      </c>
      <c r="H18" s="30">
        <f t="shared" si="4"/>
        <v>699006.64</v>
      </c>
      <c r="I18" s="30">
        <f t="shared" si="4"/>
        <v>915942.68</v>
      </c>
      <c r="J18" s="30">
        <f t="shared" si="4"/>
        <v>320664.16</v>
      </c>
      <c r="K18" s="30">
        <f t="shared" si="3"/>
        <v>6766899.09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394164.28</v>
      </c>
      <c r="C19" s="30">
        <f t="shared" si="5"/>
        <v>402582.09</v>
      </c>
      <c r="D19" s="30">
        <f t="shared" si="5"/>
        <v>260216.6</v>
      </c>
      <c r="E19" s="30">
        <f t="shared" si="5"/>
        <v>312938.08</v>
      </c>
      <c r="F19" s="30">
        <f t="shared" si="5"/>
        <v>218740.68</v>
      </c>
      <c r="G19" s="30">
        <f t="shared" si="5"/>
        <v>247457.76</v>
      </c>
      <c r="H19" s="30">
        <f t="shared" si="5"/>
        <v>182841.84</v>
      </c>
      <c r="I19" s="30">
        <f t="shared" si="5"/>
        <v>264201.06</v>
      </c>
      <c r="J19" s="30">
        <f t="shared" si="5"/>
        <v>124496.85</v>
      </c>
      <c r="K19" s="30">
        <f t="shared" si="3"/>
        <v>2407639.24</v>
      </c>
      <c r="L19"/>
      <c r="M19"/>
      <c r="N19"/>
    </row>
    <row r="20" spans="1:14" ht="16.5" customHeight="1">
      <c r="A20" s="18" t="s">
        <v>28</v>
      </c>
      <c r="B20" s="30">
        <v>31351.19</v>
      </c>
      <c r="C20" s="30">
        <v>30211.06</v>
      </c>
      <c r="D20" s="30">
        <v>21045.17</v>
      </c>
      <c r="E20" s="30">
        <v>20219.04</v>
      </c>
      <c r="F20" s="30">
        <v>22054.56</v>
      </c>
      <c r="G20" s="30">
        <v>18248.35</v>
      </c>
      <c r="H20" s="30">
        <v>23460.79</v>
      </c>
      <c r="I20" s="30">
        <v>42496.9</v>
      </c>
      <c r="J20" s="30">
        <v>11140.66</v>
      </c>
      <c r="K20" s="30">
        <f t="shared" si="3"/>
        <v>220227.72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-232.78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-232.78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-122430.63</v>
      </c>
      <c r="C27" s="30">
        <f t="shared" si="6"/>
        <v>-92824.75</v>
      </c>
      <c r="D27" s="30">
        <f t="shared" si="6"/>
        <v>-121391.63999999998</v>
      </c>
      <c r="E27" s="30">
        <f t="shared" si="6"/>
        <v>-105332.08</v>
      </c>
      <c r="F27" s="30">
        <f t="shared" si="6"/>
        <v>-61833.2</v>
      </c>
      <c r="G27" s="30">
        <f t="shared" si="6"/>
        <v>-95755.76</v>
      </c>
      <c r="H27" s="30">
        <f t="shared" si="6"/>
        <v>-50453.020000000004</v>
      </c>
      <c r="I27" s="30">
        <f t="shared" si="6"/>
        <v>-108560.67</v>
      </c>
      <c r="J27" s="30">
        <f t="shared" si="6"/>
        <v>-27528.519999999997</v>
      </c>
      <c r="K27" s="30">
        <f aca="true" t="shared" si="7" ref="K27:K35">SUM(B27:J27)</f>
        <v>-786110.2700000001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-122430.63</v>
      </c>
      <c r="C28" s="30">
        <f t="shared" si="8"/>
        <v>-92824.75</v>
      </c>
      <c r="D28" s="30">
        <f t="shared" si="8"/>
        <v>-102895.04</v>
      </c>
      <c r="E28" s="30">
        <f t="shared" si="8"/>
        <v>-105332.08</v>
      </c>
      <c r="F28" s="30">
        <f t="shared" si="8"/>
        <v>-61833.2</v>
      </c>
      <c r="G28" s="30">
        <f t="shared" si="8"/>
        <v>-95755.76</v>
      </c>
      <c r="H28" s="30">
        <f t="shared" si="8"/>
        <v>-50453.020000000004</v>
      </c>
      <c r="I28" s="30">
        <f t="shared" si="8"/>
        <v>-108560.67</v>
      </c>
      <c r="J28" s="30">
        <f t="shared" si="8"/>
        <v>-22173.85</v>
      </c>
      <c r="K28" s="30">
        <f t="shared" si="7"/>
        <v>-762259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-83868.4</v>
      </c>
      <c r="C29" s="30">
        <f aca="true" t="shared" si="9" ref="C29:J29">-ROUND((C9)*$E$3,2)</f>
        <v>-84264.4</v>
      </c>
      <c r="D29" s="30">
        <f t="shared" si="9"/>
        <v>-85219.2</v>
      </c>
      <c r="E29" s="30">
        <f t="shared" si="9"/>
        <v>-52254.4</v>
      </c>
      <c r="F29" s="30">
        <f t="shared" si="9"/>
        <v>-61833.2</v>
      </c>
      <c r="G29" s="30">
        <f t="shared" si="9"/>
        <v>-38821.2</v>
      </c>
      <c r="H29" s="30">
        <f t="shared" si="9"/>
        <v>-35450.8</v>
      </c>
      <c r="I29" s="30">
        <f t="shared" si="9"/>
        <v>-85148.8</v>
      </c>
      <c r="J29" s="30">
        <f t="shared" si="9"/>
        <v>-14951.2</v>
      </c>
      <c r="K29" s="30">
        <f t="shared" si="7"/>
        <v>-541811.6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-3080</v>
      </c>
      <c r="C31" s="30">
        <v>-831.6</v>
      </c>
      <c r="D31" s="30">
        <v>-1355.2</v>
      </c>
      <c r="E31" s="30">
        <v>-1139.6</v>
      </c>
      <c r="F31" s="26">
        <v>0</v>
      </c>
      <c r="G31" s="30">
        <v>-1139.6</v>
      </c>
      <c r="H31" s="30">
        <v>-388.86</v>
      </c>
      <c r="I31" s="30">
        <v>-606.84</v>
      </c>
      <c r="J31" s="30">
        <v>-187.21</v>
      </c>
      <c r="K31" s="30">
        <f t="shared" si="7"/>
        <v>-8728.909999999998</v>
      </c>
      <c r="L31"/>
      <c r="M31"/>
      <c r="N31"/>
    </row>
    <row r="32" spans="1:14" ht="16.5" customHeight="1">
      <c r="A32" s="25" t="s">
        <v>21</v>
      </c>
      <c r="B32" s="30">
        <v>-35482.23</v>
      </c>
      <c r="C32" s="30">
        <v>-7728.75</v>
      </c>
      <c r="D32" s="30">
        <v>-16320.64</v>
      </c>
      <c r="E32" s="30">
        <v>-51938.08</v>
      </c>
      <c r="F32" s="26">
        <v>0</v>
      </c>
      <c r="G32" s="30">
        <v>-55794.96</v>
      </c>
      <c r="H32" s="30">
        <v>-14613.36</v>
      </c>
      <c r="I32" s="30">
        <v>-22805.03</v>
      </c>
      <c r="J32" s="30">
        <v>-7035.44</v>
      </c>
      <c r="K32" s="30">
        <f t="shared" si="7"/>
        <v>-211718.49000000002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1193174.08</v>
      </c>
      <c r="C47" s="27">
        <f aca="true" t="shared" si="11" ref="C47:J47">IF(C17+C27+C48&lt;0,0,C17+C27+C48)</f>
        <v>1174629.49</v>
      </c>
      <c r="D47" s="27">
        <f t="shared" si="11"/>
        <v>1313128.98</v>
      </c>
      <c r="E47" s="27">
        <f t="shared" si="11"/>
        <v>757415.5600000002</v>
      </c>
      <c r="F47" s="27">
        <f t="shared" si="11"/>
        <v>858023.6700000002</v>
      </c>
      <c r="G47" s="27">
        <f t="shared" si="11"/>
        <v>925587.8999999999</v>
      </c>
      <c r="H47" s="27">
        <f t="shared" si="11"/>
        <v>853917.52</v>
      </c>
      <c r="I47" s="27">
        <f t="shared" si="11"/>
        <v>1116762.43</v>
      </c>
      <c r="J47" s="27">
        <f t="shared" si="11"/>
        <v>426855.98999999993</v>
      </c>
      <c r="K47" s="20">
        <f>SUM(B47:J47)</f>
        <v>8619495.62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1193174.08</v>
      </c>
      <c r="C53" s="10">
        <f t="shared" si="13"/>
        <v>1174629.49</v>
      </c>
      <c r="D53" s="10">
        <f t="shared" si="13"/>
        <v>1313128.98</v>
      </c>
      <c r="E53" s="10">
        <f t="shared" si="13"/>
        <v>757415.57</v>
      </c>
      <c r="F53" s="10">
        <f t="shared" si="13"/>
        <v>858023.66</v>
      </c>
      <c r="G53" s="10">
        <f t="shared" si="13"/>
        <v>925587.9</v>
      </c>
      <c r="H53" s="10">
        <f t="shared" si="13"/>
        <v>853917.52</v>
      </c>
      <c r="I53" s="10">
        <f>SUM(I54:I66)</f>
        <v>1116762.44</v>
      </c>
      <c r="J53" s="10">
        <f t="shared" si="13"/>
        <v>426855.99</v>
      </c>
      <c r="K53" s="5">
        <f>SUM(K54:K66)</f>
        <v>8619495.63</v>
      </c>
      <c r="L53" s="9"/>
    </row>
    <row r="54" spans="1:11" ht="16.5" customHeight="1">
      <c r="A54" s="7" t="s">
        <v>60</v>
      </c>
      <c r="B54" s="8">
        <v>1042356.88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1042356.88</v>
      </c>
    </row>
    <row r="55" spans="1:11" ht="16.5" customHeight="1">
      <c r="A55" s="7" t="s">
        <v>61</v>
      </c>
      <c r="B55" s="8">
        <v>150817.2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150817.2</v>
      </c>
    </row>
    <row r="56" spans="1:11" ht="16.5" customHeight="1">
      <c r="A56" s="7" t="s">
        <v>4</v>
      </c>
      <c r="B56" s="6">
        <v>0</v>
      </c>
      <c r="C56" s="8">
        <v>1174629.49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1174629.49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1313128.98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1313128.98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757415.57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757415.57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858023.66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858023.66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925587.9</v>
      </c>
      <c r="H60" s="6">
        <v>0</v>
      </c>
      <c r="I60" s="6">
        <v>0</v>
      </c>
      <c r="J60" s="6">
        <v>0</v>
      </c>
      <c r="K60" s="5">
        <f t="shared" si="14"/>
        <v>925587.9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853917.52</v>
      </c>
      <c r="I61" s="6">
        <v>0</v>
      </c>
      <c r="J61" s="6">
        <v>0</v>
      </c>
      <c r="K61" s="5">
        <f t="shared" si="14"/>
        <v>853917.52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407171.59</v>
      </c>
      <c r="J63" s="6">
        <v>0</v>
      </c>
      <c r="K63" s="5">
        <f t="shared" si="14"/>
        <v>407171.59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709590.85</v>
      </c>
      <c r="J64" s="6">
        <v>0</v>
      </c>
      <c r="K64" s="5">
        <f t="shared" si="14"/>
        <v>709590.85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426855.99</v>
      </c>
      <c r="K65" s="5">
        <f t="shared" si="14"/>
        <v>426855.99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2021-09-03T19:18:56Z</dcterms:modified>
  <cp:category/>
  <cp:version/>
  <cp:contentType/>
  <cp:contentStatus/>
</cp:coreProperties>
</file>