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<sst xmlns="http://schemas.openxmlformats.org/spreadsheetml/2006/main" count="74" uniqueCount="73">
  <si>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</si>
  <si>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</si>
  <si>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</si>
  <si>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</si>
  <si>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</si>
  <si>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</si>
  <si>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</si>
  <si>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</si>
  <si>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</si>
  <si>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</si>
  <si>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</si>
  <si>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</si>
  <si>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</si>
  <si>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</si>
  <si>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</si>
  <si>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</si>
  <si>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</si>
  <si>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</si>
  <si>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</si>
  <si>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</si>
  <si>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</si>
  <si>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</si>
  <si>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</si>
  <si>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</si>
  <si>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</si>
  <si>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</si>
  <si>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</si>
  <si>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</si>
  <si>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</si>
  <si>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</si>
  <si>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</si>
  <si>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</si>
  <si>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</si>
  <si>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</si>
  <si>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</si>
  <si>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</si>
  <si>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</si>
  <si>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</si>
  <si>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</si>
  <si>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</si>
  <si>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</si>
  <si>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</si>
  <si>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</si>
  <si>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</si>
  <si>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</si>
  <si>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</si>
  <si>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</si>
  <si>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</si>
  <si>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</si>
  <si>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</si>
  <si>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</si>
  <si>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</si>
  <si>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</si>
  <si>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</si>
  <si>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</si>
  <si>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</si>
  <si>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</si>
  <si>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</si>
  <si>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</si>
  <si>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</si>
  <si>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</si>
  <si>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</si>
  <si>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</si>
  <si>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</si>
  <si>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</si>
  <si>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</si>
  <si>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</si>
  <si>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</si>
  <si>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</si>
  <si>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</si>
  <si>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</si>
  <si>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</si>
  <si>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25/08/21 - VENCIMENTO 01/09/21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</si>
</sst>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273255</v>
      </c>
      <c r="C7" s="47">
        <f t="shared" si="0"/>
        <v>230539</v>
      </c>
      <c r="D7" s="47">
        <f t="shared" si="0"/>
        <v>289394</v>
      </c>
      <c r="E7" s="47">
        <f t="shared" si="0"/>
        <v>151865</v>
      </c>
      <c r="F7" s="47">
        <f t="shared" si="0"/>
        <v>185777</v>
      </c>
      <c r="G7" s="47">
        <f t="shared" si="0"/>
        <v>203571</v>
      </c>
      <c r="H7" s="47">
        <f t="shared" si="0"/>
        <v>233409</v>
      </c>
      <c r="I7" s="47">
        <f t="shared" si="0"/>
        <v>306244</v>
      </c>
      <c r="J7" s="47">
        <f t="shared" si="0"/>
        <v>93640</v>
      </c>
      <c r="K7" s="47">
        <f t="shared" si="0"/>
        <v>1967694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18490</v>
      </c>
      <c r="C8" s="45">
        <f t="shared" si="1"/>
        <v>18510</v>
      </c>
      <c r="D8" s="45">
        <f t="shared" si="1"/>
        <v>18800</v>
      </c>
      <c r="E8" s="45">
        <f t="shared" si="1"/>
        <v>11432</v>
      </c>
      <c r="F8" s="45">
        <f t="shared" si="1"/>
        <v>13867</v>
      </c>
      <c r="G8" s="45">
        <f t="shared" si="1"/>
        <v>8264</v>
      </c>
      <c r="H8" s="45">
        <f t="shared" si="1"/>
        <v>7381</v>
      </c>
      <c r="I8" s="45">
        <f t="shared" si="1"/>
        <v>18929</v>
      </c>
      <c r="J8" s="45">
        <f t="shared" si="1"/>
        <v>3215</v>
      </c>
      <c r="K8" s="38">
        <f>SUM(B8:J8)</f>
        <v>118888</v>
      </c>
      <c r="L8"/>
      <c r="M8"/>
      <c r="N8"/>
    </row>
    <row r="9" spans="1:14" ht="16.5" customHeight="1">
      <c r="A9" s="22" t="s">
        <v>35</v>
      </c>
      <c r="B9" s="45">
        <v>18454</v>
      </c>
      <c r="C9" s="45">
        <v>18507</v>
      </c>
      <c r="D9" s="45">
        <v>18795</v>
      </c>
      <c r="E9" s="45">
        <v>11403</v>
      </c>
      <c r="F9" s="45">
        <v>13858</v>
      </c>
      <c r="G9" s="45">
        <v>8262</v>
      </c>
      <c r="H9" s="45">
        <v>7381</v>
      </c>
      <c r="I9" s="45">
        <v>18878</v>
      </c>
      <c r="J9" s="45">
        <v>3215</v>
      </c>
      <c r="K9" s="38">
        <f>SUM(B9:J9)</f>
        <v>118753</v>
      </c>
      <c r="L9"/>
      <c r="M9"/>
      <c r="N9"/>
    </row>
    <row r="10" spans="1:14" ht="16.5" customHeight="1">
      <c r="A10" s="22" t="s">
        <v>34</v>
      </c>
      <c r="B10" s="45">
        <v>36</v>
      </c>
      <c r="C10" s="45">
        <v>3</v>
      </c>
      <c r="D10" s="45">
        <v>5</v>
      </c>
      <c r="E10" s="45">
        <v>29</v>
      </c>
      <c r="F10" s="45">
        <v>9</v>
      </c>
      <c r="G10" s="45">
        <v>2</v>
      </c>
      <c r="H10" s="45">
        <v>0</v>
      </c>
      <c r="I10" s="45">
        <v>51</v>
      </c>
      <c r="J10" s="45">
        <v>0</v>
      </c>
      <c r="K10" s="38">
        <f>SUM(B10:J10)</f>
        <v>135</v>
      </c>
      <c r="L10"/>
      <c r="M10"/>
      <c r="N10"/>
    </row>
    <row r="11" spans="1:14" ht="16.5" customHeight="1">
      <c r="A11" s="44" t="s">
        <v>33</v>
      </c>
      <c r="B11" s="43">
        <v>254765</v>
      </c>
      <c r="C11" s="43">
        <v>212029</v>
      </c>
      <c r="D11" s="43">
        <v>270594</v>
      </c>
      <c r="E11" s="43">
        <v>140433</v>
      </c>
      <c r="F11" s="43">
        <v>171910</v>
      </c>
      <c r="G11" s="43">
        <v>195307</v>
      </c>
      <c r="H11" s="43">
        <v>226028</v>
      </c>
      <c r="I11" s="43">
        <v>287315</v>
      </c>
      <c r="J11" s="43">
        <v>90425</v>
      </c>
      <c r="K11" s="38">
        <f>SUM(B11:J11)</f>
        <v>1848806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1.354246702178603</v>
      </c>
      <c r="C15" s="39">
        <v>1.40582754827097</v>
      </c>
      <c r="D15" s="39">
        <v>1.160488984276597</v>
      </c>
      <c r="E15" s="39">
        <v>1.51197056845484</v>
      </c>
      <c r="F15" s="39">
        <v>1.238387942218257</v>
      </c>
      <c r="G15" s="39">
        <v>1.241114897274428</v>
      </c>
      <c r="H15" s="39">
        <v>1.212858168398304</v>
      </c>
      <c r="I15" s="39">
        <v>1.224686096763044</v>
      </c>
      <c r="J15" s="39">
        <v>1.331600116181133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1299849.81</v>
      </c>
      <c r="C17" s="36">
        <f aca="true" t="shared" si="2" ref="C17:J17">C18+C19+C20+C21+C22+C23+C24</f>
        <v>1251526.28</v>
      </c>
      <c r="D17" s="36">
        <f t="shared" si="2"/>
        <v>1421323.0999999999</v>
      </c>
      <c r="E17" s="36">
        <f t="shared" si="2"/>
        <v>855151.3499999999</v>
      </c>
      <c r="F17" s="36">
        <f t="shared" si="2"/>
        <v>905003.5700000001</v>
      </c>
      <c r="G17" s="36">
        <f t="shared" si="2"/>
        <v>998981.2500000001</v>
      </c>
      <c r="H17" s="36">
        <f t="shared" si="2"/>
        <v>896529.37</v>
      </c>
      <c r="I17" s="36">
        <f t="shared" si="2"/>
        <v>1214203.58</v>
      </c>
      <c r="J17" s="36">
        <f t="shared" si="2"/>
        <v>449852.51999999996</v>
      </c>
      <c r="K17" s="36">
        <f aca="true" t="shared" si="3" ref="K17:K24">SUM(B17:J17)</f>
        <v>9292420.829999998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935543.14</v>
      </c>
      <c r="C18" s="30">
        <f t="shared" si="4"/>
        <v>866434.72</v>
      </c>
      <c r="D18" s="30">
        <f t="shared" si="4"/>
        <v>1204776.16</v>
      </c>
      <c r="E18" s="30">
        <f t="shared" si="4"/>
        <v>550434.69</v>
      </c>
      <c r="F18" s="30">
        <f t="shared" si="4"/>
        <v>712083.24</v>
      </c>
      <c r="G18" s="30">
        <f t="shared" si="4"/>
        <v>788939.41</v>
      </c>
      <c r="H18" s="30">
        <f t="shared" si="4"/>
        <v>721070.42</v>
      </c>
      <c r="I18" s="30">
        <f t="shared" si="4"/>
        <v>954991.29</v>
      </c>
      <c r="J18" s="30">
        <f t="shared" si="4"/>
        <v>330839.48</v>
      </c>
      <c r="K18" s="30">
        <f t="shared" si="3"/>
        <v>7065112.549999999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331413.07</v>
      </c>
      <c r="C19" s="30">
        <f t="shared" si="5"/>
        <v>351623.08</v>
      </c>
      <c r="D19" s="30">
        <f t="shared" si="5"/>
        <v>193353.3</v>
      </c>
      <c r="E19" s="30">
        <f t="shared" si="5"/>
        <v>281806.36</v>
      </c>
      <c r="F19" s="30">
        <f t="shared" si="5"/>
        <v>169752.06</v>
      </c>
      <c r="G19" s="30">
        <f t="shared" si="5"/>
        <v>190225.04</v>
      </c>
      <c r="H19" s="30">
        <f t="shared" si="5"/>
        <v>153485.73</v>
      </c>
      <c r="I19" s="30">
        <f t="shared" si="5"/>
        <v>214573.27</v>
      </c>
      <c r="J19" s="30">
        <f t="shared" si="5"/>
        <v>109706.41</v>
      </c>
      <c r="K19" s="30">
        <f t="shared" si="3"/>
        <v>1995938.32</v>
      </c>
      <c r="L19"/>
      <c r="M19"/>
      <c r="N19"/>
    </row>
    <row r="20" spans="1:14" ht="16.5" customHeight="1">
      <c r="A20" s="18" t="s">
        <v>28</v>
      </c>
      <c r="B20" s="30">
        <v>31552.37</v>
      </c>
      <c r="C20" s="30">
        <v>30786.02</v>
      </c>
      <c r="D20" s="30">
        <v>21336.2</v>
      </c>
      <c r="E20" s="30">
        <v>20227.84</v>
      </c>
      <c r="F20" s="30">
        <v>21827.04</v>
      </c>
      <c r="G20" s="30">
        <v>18804.31</v>
      </c>
      <c r="H20" s="30">
        <v>22911.95</v>
      </c>
      <c r="I20" s="30">
        <v>41956.56</v>
      </c>
      <c r="J20" s="30">
        <v>11223.79</v>
      </c>
      <c r="K20" s="30">
        <f t="shared" si="3"/>
        <v>220626.08000000002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-328.74</v>
      </c>
      <c r="H23" s="30">
        <v>0</v>
      </c>
      <c r="I23" s="30">
        <v>0</v>
      </c>
      <c r="J23" s="30">
        <v>0</v>
      </c>
      <c r="K23" s="30">
        <f t="shared" si="3"/>
        <v>-328.74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-121137.03000000001</v>
      </c>
      <c r="C27" s="30">
        <f t="shared" si="6"/>
        <v>-89102.82</v>
      </c>
      <c r="D27" s="30">
        <f t="shared" si="6"/>
        <v>-118962.6</v>
      </c>
      <c r="E27" s="30">
        <f t="shared" si="6"/>
        <v>-113175.58</v>
      </c>
      <c r="F27" s="30">
        <f t="shared" si="6"/>
        <v>-60975.2</v>
      </c>
      <c r="G27" s="30">
        <f t="shared" si="6"/>
        <v>-94564.23000000001</v>
      </c>
      <c r="H27" s="30">
        <f t="shared" si="6"/>
        <v>-45082.98</v>
      </c>
      <c r="I27" s="30">
        <f t="shared" si="6"/>
        <v>-102736.56</v>
      </c>
      <c r="J27" s="30">
        <f t="shared" si="6"/>
        <v>-25569.97</v>
      </c>
      <c r="K27" s="30">
        <f aca="true" t="shared" si="7" ref="K27:K35">SUM(B27:J27)</f>
        <v>-771306.97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-121137.03000000001</v>
      </c>
      <c r="C28" s="30">
        <f t="shared" si="8"/>
        <v>-89102.82</v>
      </c>
      <c r="D28" s="30">
        <f t="shared" si="8"/>
        <v>-100466</v>
      </c>
      <c r="E28" s="30">
        <f t="shared" si="8"/>
        <v>-113175.58</v>
      </c>
      <c r="F28" s="30">
        <f t="shared" si="8"/>
        <v>-60975.2</v>
      </c>
      <c r="G28" s="30">
        <f t="shared" si="8"/>
        <v>-94564.23000000001</v>
      </c>
      <c r="H28" s="30">
        <f t="shared" si="8"/>
        <v>-45082.98</v>
      </c>
      <c r="I28" s="30">
        <f t="shared" si="8"/>
        <v>-102736.56</v>
      </c>
      <c r="J28" s="30">
        <f t="shared" si="8"/>
        <v>-20215.3</v>
      </c>
      <c r="K28" s="30">
        <f t="shared" si="7"/>
        <v>-747455.7000000002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-81197.6</v>
      </c>
      <c r="C29" s="30">
        <f aca="true" t="shared" si="9" ref="C29:J29">-ROUND((C9)*$E$3,2)</f>
        <v>-81430.8</v>
      </c>
      <c r="D29" s="30">
        <f t="shared" si="9"/>
        <v>-82698</v>
      </c>
      <c r="E29" s="30">
        <f t="shared" si="9"/>
        <v>-50173.2</v>
      </c>
      <c r="F29" s="30">
        <f t="shared" si="9"/>
        <v>-60975.2</v>
      </c>
      <c r="G29" s="30">
        <f t="shared" si="9"/>
        <v>-36352.8</v>
      </c>
      <c r="H29" s="30">
        <f t="shared" si="9"/>
        <v>-32476.4</v>
      </c>
      <c r="I29" s="30">
        <f t="shared" si="9"/>
        <v>-83063.2</v>
      </c>
      <c r="J29" s="30">
        <f t="shared" si="9"/>
        <v>-14146</v>
      </c>
      <c r="K29" s="30">
        <f t="shared" si="7"/>
        <v>-522513.20000000007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-2987.6</v>
      </c>
      <c r="C31" s="30">
        <v>-800.8</v>
      </c>
      <c r="D31" s="30">
        <v>-1478.4</v>
      </c>
      <c r="E31" s="30">
        <v>-1570.8</v>
      </c>
      <c r="F31" s="26">
        <v>0</v>
      </c>
      <c r="G31" s="30">
        <v>-1509.2</v>
      </c>
      <c r="H31" s="30">
        <v>-273.02</v>
      </c>
      <c r="I31" s="30">
        <v>-426.09</v>
      </c>
      <c r="J31" s="30">
        <v>-131.44</v>
      </c>
      <c r="K31" s="30">
        <f t="shared" si="7"/>
        <v>-9177.35</v>
      </c>
      <c r="L31"/>
      <c r="M31"/>
      <c r="N31"/>
    </row>
    <row r="32" spans="1:14" ht="16.5" customHeight="1">
      <c r="A32" s="25" t="s">
        <v>21</v>
      </c>
      <c r="B32" s="30">
        <v>-36951.83</v>
      </c>
      <c r="C32" s="30">
        <v>-6871.22</v>
      </c>
      <c r="D32" s="30">
        <v>-16289.6</v>
      </c>
      <c r="E32" s="30">
        <v>-61431.58</v>
      </c>
      <c r="F32" s="26">
        <v>0</v>
      </c>
      <c r="G32" s="30">
        <v>-56702.23</v>
      </c>
      <c r="H32" s="30">
        <v>-12333.56</v>
      </c>
      <c r="I32" s="30">
        <v>-19247.27</v>
      </c>
      <c r="J32" s="30">
        <v>-5937.86</v>
      </c>
      <c r="K32" s="30">
        <f t="shared" si="7"/>
        <v>-215765.15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1178712.78</v>
      </c>
      <c r="C47" s="27">
        <f aca="true" t="shared" si="11" ref="C47:J47">IF(C17+C27+C48&lt;0,0,C17+C27+C48)</f>
        <v>1162423.46</v>
      </c>
      <c r="D47" s="27">
        <f t="shared" si="11"/>
        <v>1302360.4999999998</v>
      </c>
      <c r="E47" s="27">
        <f t="shared" si="11"/>
        <v>741975.7699999999</v>
      </c>
      <c r="F47" s="27">
        <f t="shared" si="11"/>
        <v>844028.3700000001</v>
      </c>
      <c r="G47" s="27">
        <f t="shared" si="11"/>
        <v>904417.0200000001</v>
      </c>
      <c r="H47" s="27">
        <f t="shared" si="11"/>
        <v>851446.39</v>
      </c>
      <c r="I47" s="27">
        <f t="shared" si="11"/>
        <v>1111467.02</v>
      </c>
      <c r="J47" s="27">
        <f t="shared" si="11"/>
        <v>424282.54999999993</v>
      </c>
      <c r="K47" s="20">
        <f>SUM(B47:J47)</f>
        <v>8521113.860000001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1178712.78</v>
      </c>
      <c r="C53" s="10">
        <f t="shared" si="13"/>
        <v>1162423.46</v>
      </c>
      <c r="D53" s="10">
        <f t="shared" si="13"/>
        <v>1302360.5</v>
      </c>
      <c r="E53" s="10">
        <f t="shared" si="13"/>
        <v>741975.77</v>
      </c>
      <c r="F53" s="10">
        <f t="shared" si="13"/>
        <v>844028.37</v>
      </c>
      <c r="G53" s="10">
        <f t="shared" si="13"/>
        <v>904417.03</v>
      </c>
      <c r="H53" s="10">
        <f t="shared" si="13"/>
        <v>851446.39</v>
      </c>
      <c r="I53" s="10">
        <f>SUM(I54:I66)</f>
        <v>1111467.02</v>
      </c>
      <c r="J53" s="10">
        <f t="shared" si="13"/>
        <v>424282.56</v>
      </c>
      <c r="K53" s="5">
        <f>SUM(K54:K66)</f>
        <v>8521113.88</v>
      </c>
      <c r="L53" s="9"/>
    </row>
    <row r="54" spans="1:11" ht="16.5" customHeight="1">
      <c r="A54" s="7" t="s">
        <v>60</v>
      </c>
      <c r="B54" s="8">
        <v>1029841.36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1029841.36</v>
      </c>
    </row>
    <row r="55" spans="1:11" ht="16.5" customHeight="1">
      <c r="A55" s="7" t="s">
        <v>61</v>
      </c>
      <c r="B55" s="8">
        <v>148871.42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148871.42</v>
      </c>
    </row>
    <row r="56" spans="1:11" ht="16.5" customHeight="1">
      <c r="A56" s="7" t="s">
        <v>4</v>
      </c>
      <c r="B56" s="6">
        <v>0</v>
      </c>
      <c r="C56" s="8">
        <v>1162423.46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1162423.46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1302360.5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1302360.5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741975.77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741975.77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844028.37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844028.37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904417.03</v>
      </c>
      <c r="H60" s="6">
        <v>0</v>
      </c>
      <c r="I60" s="6">
        <v>0</v>
      </c>
      <c r="J60" s="6">
        <v>0</v>
      </c>
      <c r="K60" s="5">
        <f t="shared" si="14"/>
        <v>904417.03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851446.39</v>
      </c>
      <c r="I61" s="6">
        <v>0</v>
      </c>
      <c r="J61" s="6">
        <v>0</v>
      </c>
      <c r="K61" s="5">
        <f t="shared" si="14"/>
        <v>851446.39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399461.25</v>
      </c>
      <c r="J63" s="6">
        <v>0</v>
      </c>
      <c r="K63" s="5">
        <f t="shared" si="14"/>
        <v>399461.25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712005.77</v>
      </c>
      <c r="J64" s="6">
        <v>0</v>
      </c>
      <c r="K64" s="5">
        <f t="shared" si="14"/>
        <v>712005.77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424282.56</v>
      </c>
      <c r="K65" s="5">
        <f t="shared" si="14"/>
        <v>424282.56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2021-08-31T17:49:56Z</dcterms:modified>
  <cp:category/>
  <cp:version/>
  <cp:contentType/>
  <cp:contentStatus/>
</cp:coreProperties>
</file>