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<sst xmlns="http://schemas.openxmlformats.org/spreadsheetml/2006/main" count="74" uniqueCount="73">
  <si>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</si>
  <si>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</si>
  <si>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</si>
  <si>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</si>
  <si>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</si>
  <si>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</si>
  <si>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</si>
  <si>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</si>
  <si>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</si>
  <si>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</si>
  <si>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</si>
  <si>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</si>
  <si>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</si>
  <si>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</si>
  <si>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</si>
  <si>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</si>
  <si>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</si>
  <si>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</si>
  <si>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</si>
  <si>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</si>
  <si>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</si>
  <si>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</si>
  <si>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</si>
  <si>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</si>
  <si>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</si>
  <si>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</si>
  <si>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</si>
  <si>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</si>
  <si>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</si>
  <si>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</si>
  <si>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</si>
  <si>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</si>
  <si>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</si>
  <si>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</si>
  <si>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</si>
  <si>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</si>
  <si>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</si>
  <si>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</si>
  <si>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</si>
  <si>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</si>
  <si>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</si>
  <si>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</si>
  <si>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</si>
  <si>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</si>
  <si>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</si>
  <si>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</si>
  <si>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</si>
  <si>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</si>
  <si>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</si>
  <si>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</si>
  <si>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</si>
  <si>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</si>
  <si>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</si>
  <si>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</si>
  <si>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</si>
  <si>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</si>
  <si>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</si>
  <si>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</si>
  <si>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</si>
  <si>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</si>
  <si>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</si>
  <si>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</si>
  <si>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</si>
  <si>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</si>
  <si>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</si>
  <si>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</si>
  <si>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</si>
  <si>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</si>
  <si>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</si>
  <si>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</si>
  <si>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</si>
  <si>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</si>
  <si>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23/08/21 - VENCIMENTO 30/08/21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</si>
</sst>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258258</v>
      </c>
      <c r="C7" s="47">
        <f t="shared" si="0"/>
        <v>222004</v>
      </c>
      <c r="D7" s="47">
        <f t="shared" si="0"/>
        <v>276864</v>
      </c>
      <c r="E7" s="47">
        <f t="shared" si="0"/>
        <v>144774</v>
      </c>
      <c r="F7" s="47">
        <f t="shared" si="0"/>
        <v>176441</v>
      </c>
      <c r="G7" s="47">
        <f t="shared" si="0"/>
        <v>195186</v>
      </c>
      <c r="H7" s="47">
        <f t="shared" si="0"/>
        <v>210435</v>
      </c>
      <c r="I7" s="47">
        <f t="shared" si="0"/>
        <v>291712</v>
      </c>
      <c r="J7" s="47">
        <f t="shared" si="0"/>
        <v>89072</v>
      </c>
      <c r="K7" s="47">
        <f t="shared" si="0"/>
        <v>1864746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19199</v>
      </c>
      <c r="C8" s="45">
        <f t="shared" si="1"/>
        <v>19670</v>
      </c>
      <c r="D8" s="45">
        <f t="shared" si="1"/>
        <v>19980</v>
      </c>
      <c r="E8" s="45">
        <f t="shared" si="1"/>
        <v>11745</v>
      </c>
      <c r="F8" s="45">
        <f t="shared" si="1"/>
        <v>13986</v>
      </c>
      <c r="G8" s="45">
        <f t="shared" si="1"/>
        <v>8866</v>
      </c>
      <c r="H8" s="45">
        <f t="shared" si="1"/>
        <v>7864</v>
      </c>
      <c r="I8" s="45">
        <f t="shared" si="1"/>
        <v>18977</v>
      </c>
      <c r="J8" s="45">
        <f t="shared" si="1"/>
        <v>3296</v>
      </c>
      <c r="K8" s="38">
        <f>SUM(B8:J8)</f>
        <v>123583</v>
      </c>
      <c r="L8"/>
      <c r="M8"/>
      <c r="N8"/>
    </row>
    <row r="9" spans="1:14" ht="16.5" customHeight="1">
      <c r="A9" s="22" t="s">
        <v>35</v>
      </c>
      <c r="B9" s="45">
        <v>19175</v>
      </c>
      <c r="C9" s="45">
        <v>19662</v>
      </c>
      <c r="D9" s="45">
        <v>19974</v>
      </c>
      <c r="E9" s="45">
        <v>11714</v>
      </c>
      <c r="F9" s="45">
        <v>13974</v>
      </c>
      <c r="G9" s="45">
        <v>8864</v>
      </c>
      <c r="H9" s="45">
        <v>7864</v>
      </c>
      <c r="I9" s="45">
        <v>18924</v>
      </c>
      <c r="J9" s="45">
        <v>3296</v>
      </c>
      <c r="K9" s="38">
        <f>SUM(B9:J9)</f>
        <v>123447</v>
      </c>
      <c r="L9"/>
      <c r="M9"/>
      <c r="N9"/>
    </row>
    <row r="10" spans="1:14" ht="16.5" customHeight="1">
      <c r="A10" s="22" t="s">
        <v>34</v>
      </c>
      <c r="B10" s="45">
        <v>24</v>
      </c>
      <c r="C10" s="45">
        <v>8</v>
      </c>
      <c r="D10" s="45">
        <v>6</v>
      </c>
      <c r="E10" s="45">
        <v>31</v>
      </c>
      <c r="F10" s="45">
        <v>12</v>
      </c>
      <c r="G10" s="45">
        <v>2</v>
      </c>
      <c r="H10" s="45">
        <v>0</v>
      </c>
      <c r="I10" s="45">
        <v>53</v>
      </c>
      <c r="J10" s="45">
        <v>0</v>
      </c>
      <c r="K10" s="38">
        <f>SUM(B10:J10)</f>
        <v>136</v>
      </c>
      <c r="L10"/>
      <c r="M10"/>
      <c r="N10"/>
    </row>
    <row r="11" spans="1:14" ht="16.5" customHeight="1">
      <c r="A11" s="44" t="s">
        <v>33</v>
      </c>
      <c r="B11" s="43">
        <v>239059</v>
      </c>
      <c r="C11" s="43">
        <v>202334</v>
      </c>
      <c r="D11" s="43">
        <v>256884</v>
      </c>
      <c r="E11" s="43">
        <v>133029</v>
      </c>
      <c r="F11" s="43">
        <v>162455</v>
      </c>
      <c r="G11" s="43">
        <v>186320</v>
      </c>
      <c r="H11" s="43">
        <v>202571</v>
      </c>
      <c r="I11" s="43">
        <v>272735</v>
      </c>
      <c r="J11" s="43">
        <v>85776</v>
      </c>
      <c r="K11" s="38">
        <f>SUM(B11:J11)</f>
        <v>1741163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3.4237</v>
      </c>
      <c r="C13" s="42">
        <v>3.7583</v>
      </c>
      <c r="D13" s="42">
        <v>4.1631</v>
      </c>
      <c r="E13" s="42">
        <v>3.6245</v>
      </c>
      <c r="F13" s="42">
        <v>3.833</v>
      </c>
      <c r="G13" s="42">
        <v>3.8755</v>
      </c>
      <c r="H13" s="42">
        <v>3.0893</v>
      </c>
      <c r="I13" s="42">
        <v>3.1184</v>
      </c>
      <c r="J13" s="42">
        <v>3.5331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1.419301131996837</v>
      </c>
      <c r="C15" s="39">
        <v>1.452003773901156</v>
      </c>
      <c r="D15" s="39">
        <v>1.204772571616088</v>
      </c>
      <c r="E15" s="39">
        <v>1.575066639823716</v>
      </c>
      <c r="F15" s="39">
        <v>1.296159639275596</v>
      </c>
      <c r="G15" s="39">
        <v>1.280142743667871</v>
      </c>
      <c r="H15" s="39">
        <v>1.321766030120539</v>
      </c>
      <c r="I15" s="39">
        <v>1.280163708151642</v>
      </c>
      <c r="J15" s="39">
        <v>1.398512630940316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1287943.1</v>
      </c>
      <c r="C17" s="36">
        <f aca="true" t="shared" si="2" ref="C17:J17">C18+C19+C20+C21+C22+C23+C24</f>
        <v>1244402.98</v>
      </c>
      <c r="D17" s="36">
        <f t="shared" si="2"/>
        <v>1411411.71</v>
      </c>
      <c r="E17" s="36">
        <f t="shared" si="2"/>
        <v>849929.76</v>
      </c>
      <c r="F17" s="36">
        <f t="shared" si="2"/>
        <v>899686.4</v>
      </c>
      <c r="G17" s="36">
        <f t="shared" si="2"/>
        <v>988216.7699999999</v>
      </c>
      <c r="H17" s="36">
        <f t="shared" si="2"/>
        <v>881848.5299999999</v>
      </c>
      <c r="I17" s="36">
        <f t="shared" si="2"/>
        <v>1209691.95</v>
      </c>
      <c r="J17" s="36">
        <f t="shared" si="2"/>
        <v>449651.12999999995</v>
      </c>
      <c r="K17" s="36">
        <f aca="true" t="shared" si="3" ref="K17:K24">SUM(B17:J17)</f>
        <v>9222782.33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884197.91</v>
      </c>
      <c r="C18" s="30">
        <f t="shared" si="4"/>
        <v>834357.63</v>
      </c>
      <c r="D18" s="30">
        <f t="shared" si="4"/>
        <v>1152612.52</v>
      </c>
      <c r="E18" s="30">
        <f t="shared" si="4"/>
        <v>524733.36</v>
      </c>
      <c r="F18" s="30">
        <f t="shared" si="4"/>
        <v>676298.35</v>
      </c>
      <c r="G18" s="30">
        <f t="shared" si="4"/>
        <v>756443.34</v>
      </c>
      <c r="H18" s="30">
        <f t="shared" si="4"/>
        <v>650096.85</v>
      </c>
      <c r="I18" s="30">
        <f t="shared" si="4"/>
        <v>909674.7</v>
      </c>
      <c r="J18" s="30">
        <f t="shared" si="4"/>
        <v>314700.28</v>
      </c>
      <c r="K18" s="30">
        <f t="shared" si="3"/>
        <v>6703114.94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370745.18</v>
      </c>
      <c r="C19" s="30">
        <f t="shared" si="5"/>
        <v>377132.8</v>
      </c>
      <c r="D19" s="30">
        <f t="shared" si="5"/>
        <v>236023.43</v>
      </c>
      <c r="E19" s="30">
        <f t="shared" si="5"/>
        <v>301756.65</v>
      </c>
      <c r="F19" s="30">
        <f t="shared" si="5"/>
        <v>200292.28</v>
      </c>
      <c r="G19" s="30">
        <f t="shared" si="5"/>
        <v>211912.11</v>
      </c>
      <c r="H19" s="30">
        <f t="shared" si="5"/>
        <v>209179.08</v>
      </c>
      <c r="I19" s="30">
        <f t="shared" si="5"/>
        <v>254857.84</v>
      </c>
      <c r="J19" s="30">
        <f t="shared" si="5"/>
        <v>125412.04</v>
      </c>
      <c r="K19" s="30">
        <f t="shared" si="3"/>
        <v>2287311.41</v>
      </c>
      <c r="L19"/>
      <c r="M19"/>
      <c r="N19"/>
    </row>
    <row r="20" spans="1:14" ht="16.5" customHeight="1">
      <c r="A20" s="18" t="s">
        <v>28</v>
      </c>
      <c r="B20" s="30">
        <v>31658.78</v>
      </c>
      <c r="C20" s="30">
        <v>30230.09</v>
      </c>
      <c r="D20" s="30">
        <v>20918.32</v>
      </c>
      <c r="E20" s="30">
        <v>20757.29</v>
      </c>
      <c r="F20" s="30">
        <v>21754.54</v>
      </c>
      <c r="G20" s="30">
        <v>19067.99</v>
      </c>
      <c r="H20" s="30">
        <v>23511.33</v>
      </c>
      <c r="I20" s="30">
        <v>42476.95</v>
      </c>
      <c r="J20" s="30">
        <v>11455.97</v>
      </c>
      <c r="K20" s="30">
        <f t="shared" si="3"/>
        <v>221831.26000000004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-2166.25</v>
      </c>
      <c r="E22" s="30">
        <v>0</v>
      </c>
      <c r="F22" s="30">
        <v>0</v>
      </c>
      <c r="G22" s="30">
        <v>0</v>
      </c>
      <c r="H22" s="30">
        <v>-3621.19</v>
      </c>
      <c r="I22" s="30">
        <v>0</v>
      </c>
      <c r="J22" s="30">
        <v>-3258.39</v>
      </c>
      <c r="K22" s="30">
        <f t="shared" si="3"/>
        <v>-9045.83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-547.9</v>
      </c>
      <c r="H23" s="30">
        <v>0</v>
      </c>
      <c r="I23" s="30">
        <v>0</v>
      </c>
      <c r="J23" s="30">
        <v>0</v>
      </c>
      <c r="K23" s="30">
        <f t="shared" si="3"/>
        <v>-547.9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-118190.39</v>
      </c>
      <c r="C27" s="30">
        <f t="shared" si="6"/>
        <v>-94139.91</v>
      </c>
      <c r="D27" s="30">
        <f t="shared" si="6"/>
        <v>-117683.05000000002</v>
      </c>
      <c r="E27" s="30">
        <f t="shared" si="6"/>
        <v>-96926.62</v>
      </c>
      <c r="F27" s="30">
        <f t="shared" si="6"/>
        <v>-61485.6</v>
      </c>
      <c r="G27" s="30">
        <f t="shared" si="6"/>
        <v>-82802.81</v>
      </c>
      <c r="H27" s="30">
        <f t="shared" si="6"/>
        <v>-45197.09</v>
      </c>
      <c r="I27" s="30">
        <f t="shared" si="6"/>
        <v>-99800.53000000001</v>
      </c>
      <c r="J27" s="30">
        <f t="shared" si="6"/>
        <v>-24958.15</v>
      </c>
      <c r="K27" s="30">
        <f aca="true" t="shared" si="7" ref="K27:K35">SUM(B27:J27)</f>
        <v>-741184.1499999999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-118190.39</v>
      </c>
      <c r="C28" s="30">
        <f t="shared" si="8"/>
        <v>-94139.91</v>
      </c>
      <c r="D28" s="30">
        <f t="shared" si="8"/>
        <v>-99186.45000000001</v>
      </c>
      <c r="E28" s="30">
        <f t="shared" si="8"/>
        <v>-96926.62</v>
      </c>
      <c r="F28" s="30">
        <f t="shared" si="8"/>
        <v>-61485.6</v>
      </c>
      <c r="G28" s="30">
        <f t="shared" si="8"/>
        <v>-82802.81</v>
      </c>
      <c r="H28" s="30">
        <f t="shared" si="8"/>
        <v>-45197.09</v>
      </c>
      <c r="I28" s="30">
        <f t="shared" si="8"/>
        <v>-99800.53000000001</v>
      </c>
      <c r="J28" s="30">
        <f t="shared" si="8"/>
        <v>-19603.48</v>
      </c>
      <c r="K28" s="30">
        <f t="shared" si="7"/>
        <v>-717332.88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-84370</v>
      </c>
      <c r="C29" s="30">
        <f aca="true" t="shared" si="9" ref="C29:J29">-ROUND((C9)*$E$3,2)</f>
        <v>-86512.8</v>
      </c>
      <c r="D29" s="30">
        <f t="shared" si="9"/>
        <v>-87885.6</v>
      </c>
      <c r="E29" s="30">
        <f t="shared" si="9"/>
        <v>-51541.6</v>
      </c>
      <c r="F29" s="30">
        <f t="shared" si="9"/>
        <v>-61485.6</v>
      </c>
      <c r="G29" s="30">
        <f t="shared" si="9"/>
        <v>-39001.6</v>
      </c>
      <c r="H29" s="30">
        <f t="shared" si="9"/>
        <v>-34601.6</v>
      </c>
      <c r="I29" s="30">
        <f t="shared" si="9"/>
        <v>-83265.6</v>
      </c>
      <c r="J29" s="30">
        <f t="shared" si="9"/>
        <v>-14502.4</v>
      </c>
      <c r="K29" s="30">
        <f t="shared" si="7"/>
        <v>-543166.7999999999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-3696</v>
      </c>
      <c r="C31" s="30">
        <v>-800.8</v>
      </c>
      <c r="D31" s="30">
        <v>-954.8</v>
      </c>
      <c r="E31" s="30">
        <v>-1601.6</v>
      </c>
      <c r="F31" s="26">
        <v>0</v>
      </c>
      <c r="G31" s="30">
        <v>-1262.8</v>
      </c>
      <c r="H31" s="30">
        <v>-215.11</v>
      </c>
      <c r="I31" s="30">
        <v>-335.71</v>
      </c>
      <c r="J31" s="30">
        <v>-103.56</v>
      </c>
      <c r="K31" s="30">
        <f t="shared" si="7"/>
        <v>-8970.38</v>
      </c>
      <c r="L31"/>
      <c r="M31"/>
      <c r="N31"/>
    </row>
    <row r="32" spans="1:14" ht="16.5" customHeight="1">
      <c r="A32" s="25" t="s">
        <v>21</v>
      </c>
      <c r="B32" s="30">
        <v>-30124.39</v>
      </c>
      <c r="C32" s="30">
        <v>-6826.31</v>
      </c>
      <c r="D32" s="30">
        <v>-10346.05</v>
      </c>
      <c r="E32" s="30">
        <v>-43783.42</v>
      </c>
      <c r="F32" s="26">
        <v>0</v>
      </c>
      <c r="G32" s="30">
        <v>-42538.41</v>
      </c>
      <c r="H32" s="30">
        <v>-10380.38</v>
      </c>
      <c r="I32" s="30">
        <v>-16199.22</v>
      </c>
      <c r="J32" s="30">
        <v>-4997.52</v>
      </c>
      <c r="K32" s="30">
        <f t="shared" si="7"/>
        <v>-165195.7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1169752.7100000002</v>
      </c>
      <c r="C47" s="27">
        <f aca="true" t="shared" si="11" ref="C47:J47">IF(C17+C27+C48&lt;0,0,C17+C27+C48)</f>
        <v>1150263.07</v>
      </c>
      <c r="D47" s="27">
        <f t="shared" si="11"/>
        <v>1293728.66</v>
      </c>
      <c r="E47" s="27">
        <f t="shared" si="11"/>
        <v>753003.14</v>
      </c>
      <c r="F47" s="27">
        <f t="shared" si="11"/>
        <v>838200.8</v>
      </c>
      <c r="G47" s="27">
        <f t="shared" si="11"/>
        <v>905413.96</v>
      </c>
      <c r="H47" s="27">
        <f t="shared" si="11"/>
        <v>836651.44</v>
      </c>
      <c r="I47" s="27">
        <f t="shared" si="11"/>
        <v>1109891.42</v>
      </c>
      <c r="J47" s="27">
        <f t="shared" si="11"/>
        <v>424692.9799999999</v>
      </c>
      <c r="K47" s="20">
        <f>SUM(B47:J47)</f>
        <v>8481598.18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1169752.72</v>
      </c>
      <c r="C53" s="10">
        <f t="shared" si="13"/>
        <v>1150263.07</v>
      </c>
      <c r="D53" s="10">
        <f t="shared" si="13"/>
        <v>1293728.65</v>
      </c>
      <c r="E53" s="10">
        <f t="shared" si="13"/>
        <v>753003.15</v>
      </c>
      <c r="F53" s="10">
        <f t="shared" si="13"/>
        <v>838200.8</v>
      </c>
      <c r="G53" s="10">
        <f t="shared" si="13"/>
        <v>905413.96</v>
      </c>
      <c r="H53" s="10">
        <f t="shared" si="13"/>
        <v>836651.44</v>
      </c>
      <c r="I53" s="10">
        <f>SUM(I54:I66)</f>
        <v>1109891.42</v>
      </c>
      <c r="J53" s="10">
        <f t="shared" si="13"/>
        <v>424692.99</v>
      </c>
      <c r="K53" s="5">
        <f>SUM(K54:K66)</f>
        <v>8481598.2</v>
      </c>
      <c r="L53" s="9"/>
    </row>
    <row r="54" spans="1:11" ht="16.5" customHeight="1">
      <c r="A54" s="7" t="s">
        <v>60</v>
      </c>
      <c r="B54" s="8">
        <v>1022129.93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1022129.93</v>
      </c>
    </row>
    <row r="55" spans="1:11" ht="16.5" customHeight="1">
      <c r="A55" s="7" t="s">
        <v>61</v>
      </c>
      <c r="B55" s="8">
        <v>147622.79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147622.79</v>
      </c>
    </row>
    <row r="56" spans="1:11" ht="16.5" customHeight="1">
      <c r="A56" s="7" t="s">
        <v>4</v>
      </c>
      <c r="B56" s="6">
        <v>0</v>
      </c>
      <c r="C56" s="8">
        <v>1150263.07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1150263.07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1293728.65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1293728.65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753003.15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753003.15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838200.8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838200.8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905413.96</v>
      </c>
      <c r="H60" s="6">
        <v>0</v>
      </c>
      <c r="I60" s="6">
        <v>0</v>
      </c>
      <c r="J60" s="6">
        <v>0</v>
      </c>
      <c r="K60" s="5">
        <f t="shared" si="14"/>
        <v>905413.96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836651.44</v>
      </c>
      <c r="I61" s="6">
        <v>0</v>
      </c>
      <c r="J61" s="6">
        <v>0</v>
      </c>
      <c r="K61" s="5">
        <f t="shared" si="14"/>
        <v>836651.44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399227.94</v>
      </c>
      <c r="J63" s="6">
        <v>0</v>
      </c>
      <c r="K63" s="5">
        <f t="shared" si="14"/>
        <v>399227.94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710663.48</v>
      </c>
      <c r="J64" s="6">
        <v>0</v>
      </c>
      <c r="K64" s="5">
        <f t="shared" si="14"/>
        <v>710663.48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424692.99</v>
      </c>
      <c r="K65" s="5">
        <f t="shared" si="14"/>
        <v>424692.99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2021-08-30T19:17:05Z</dcterms:modified>
  <cp:category/>
  <cp:version/>
  <cp:contentType/>
  <cp:contentStatus/>
</cp:coreProperties>
</file>