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<sst xmlns="http://schemas.openxmlformats.org/spreadsheetml/2006/main" count="74" uniqueCount="73">
  <si>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</si>
  <si>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</si>
  <si>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</si>
  <si>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</si>
  <si>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</si>
  <si>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</si>
  <si>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</si>
  <si>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</si>
  <si>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</si>
  <si>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</si>
  <si>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</si>
  <si>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</si>
  <si>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</si>
  <si>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</si>
  <si>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</si>
  <si>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</si>
  <si>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</si>
  <si>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</si>
  <si>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</si>
  <si>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</si>
  <si>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</si>
  <si>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</si>
  <si>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</si>
  <si>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</si>
  <si>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</si>
  <si>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</si>
  <si>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</si>
  <si>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</si>
  <si>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</si>
  <si>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</si>
  <si>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</si>
  <si>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</si>
  <si>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</si>
  <si>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</si>
  <si>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</si>
  <si>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</si>
  <si>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</si>
  <si>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</si>
  <si>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</si>
  <si>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</si>
  <si>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</si>
  <si>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</si>
  <si>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</si>
  <si>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</si>
  <si>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</si>
  <si>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</si>
  <si>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</si>
  <si>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</si>
  <si>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</si>
  <si>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</si>
  <si>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</si>
  <si>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</si>
  <si>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</si>
  <si>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</si>
  <si>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</si>
  <si>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</si>
  <si>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</si>
  <si>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</si>
  <si>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</si>
  <si>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</si>
  <si>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</si>
  <si>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</si>
  <si>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</si>
  <si>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</si>
  <si>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</si>
  <si>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</si>
  <si>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</si>
  <si>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</si>
  <si>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</si>
  <si>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</si>
  <si>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</si>
  <si>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</si>
  <si>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18/08/21 - VENCIMENTO 25/08/21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</si>
</sst>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267067</v>
      </c>
      <c r="C7" s="47">
        <f t="shared" si="0"/>
        <v>226087</v>
      </c>
      <c r="D7" s="47">
        <f t="shared" si="0"/>
        <v>284620</v>
      </c>
      <c r="E7" s="47">
        <f t="shared" si="0"/>
        <v>149767</v>
      </c>
      <c r="F7" s="47">
        <f t="shared" si="0"/>
        <v>182488</v>
      </c>
      <c r="G7" s="47">
        <f t="shared" si="0"/>
        <v>200644</v>
      </c>
      <c r="H7" s="47">
        <f t="shared" si="0"/>
        <v>230692</v>
      </c>
      <c r="I7" s="47">
        <f t="shared" si="0"/>
        <v>298319</v>
      </c>
      <c r="J7" s="47">
        <f t="shared" si="0"/>
        <v>91488</v>
      </c>
      <c r="K7" s="47">
        <f t="shared" si="0"/>
        <v>1931172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18103</v>
      </c>
      <c r="C8" s="45">
        <f t="shared" si="1"/>
        <v>17588</v>
      </c>
      <c r="D8" s="45">
        <f t="shared" si="1"/>
        <v>18520</v>
      </c>
      <c r="E8" s="45">
        <f t="shared" si="1"/>
        <v>11207</v>
      </c>
      <c r="F8" s="45">
        <f t="shared" si="1"/>
        <v>13531</v>
      </c>
      <c r="G8" s="45">
        <f t="shared" si="1"/>
        <v>8192</v>
      </c>
      <c r="H8" s="45">
        <f t="shared" si="1"/>
        <v>7316</v>
      </c>
      <c r="I8" s="45">
        <f t="shared" si="1"/>
        <v>18152</v>
      </c>
      <c r="J8" s="45">
        <f t="shared" si="1"/>
        <v>3245</v>
      </c>
      <c r="K8" s="38">
        <f>SUM(B8:J8)</f>
        <v>115854</v>
      </c>
      <c r="L8"/>
      <c r="M8"/>
      <c r="N8"/>
    </row>
    <row r="9" spans="1:14" ht="16.5" customHeight="1">
      <c r="A9" s="22" t="s">
        <v>35</v>
      </c>
      <c r="B9" s="45">
        <v>18084</v>
      </c>
      <c r="C9" s="45">
        <v>17584</v>
      </c>
      <c r="D9" s="45">
        <v>18516</v>
      </c>
      <c r="E9" s="45">
        <v>11175</v>
      </c>
      <c r="F9" s="45">
        <v>13510</v>
      </c>
      <c r="G9" s="45">
        <v>8190</v>
      </c>
      <c r="H9" s="45">
        <v>7316</v>
      </c>
      <c r="I9" s="45">
        <v>18109</v>
      </c>
      <c r="J9" s="45">
        <v>3245</v>
      </c>
      <c r="K9" s="38">
        <f>SUM(B9:J9)</f>
        <v>115729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4</v>
      </c>
      <c r="D10" s="45">
        <v>4</v>
      </c>
      <c r="E10" s="45">
        <v>32</v>
      </c>
      <c r="F10" s="45">
        <v>21</v>
      </c>
      <c r="G10" s="45">
        <v>2</v>
      </c>
      <c r="H10" s="45">
        <v>0</v>
      </c>
      <c r="I10" s="45">
        <v>43</v>
      </c>
      <c r="J10" s="45">
        <v>0</v>
      </c>
      <c r="K10" s="38">
        <f>SUM(B10:J10)</f>
        <v>125</v>
      </c>
      <c r="L10"/>
      <c r="M10"/>
      <c r="N10"/>
    </row>
    <row r="11" spans="1:14" ht="16.5" customHeight="1">
      <c r="A11" s="44" t="s">
        <v>33</v>
      </c>
      <c r="B11" s="43">
        <v>248964</v>
      </c>
      <c r="C11" s="43">
        <v>208499</v>
      </c>
      <c r="D11" s="43">
        <v>266100</v>
      </c>
      <c r="E11" s="43">
        <v>138560</v>
      </c>
      <c r="F11" s="43">
        <v>168957</v>
      </c>
      <c r="G11" s="43">
        <v>192452</v>
      </c>
      <c r="H11" s="43">
        <v>223376</v>
      </c>
      <c r="I11" s="43">
        <v>280167</v>
      </c>
      <c r="J11" s="43">
        <v>88243</v>
      </c>
      <c r="K11" s="38">
        <f>SUM(B11:J11)</f>
        <v>1815318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1.38653867176315</v>
      </c>
      <c r="C15" s="39">
        <v>1.439467312143706</v>
      </c>
      <c r="D15" s="39">
        <v>1.179628756484928</v>
      </c>
      <c r="E15" s="39">
        <v>1.527460158818488</v>
      </c>
      <c r="F15" s="39">
        <v>1.267291398660589</v>
      </c>
      <c r="G15" s="39">
        <v>1.250531593362429</v>
      </c>
      <c r="H15" s="39">
        <v>1.22782737590645</v>
      </c>
      <c r="I15" s="39">
        <v>1.262952348205748</v>
      </c>
      <c r="J15" s="39">
        <v>1.37140873370583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1300913.1099999999</v>
      </c>
      <c r="C17" s="36">
        <f aca="true" t="shared" si="2" ref="C17:J17">C18+C19+C20+C21+C22+C23+C24</f>
        <v>1256331.47</v>
      </c>
      <c r="D17" s="36">
        <f t="shared" si="2"/>
        <v>1420536.28</v>
      </c>
      <c r="E17" s="36">
        <f t="shared" si="2"/>
        <v>852324.7699999999</v>
      </c>
      <c r="F17" s="36">
        <f t="shared" si="2"/>
        <v>909657.79</v>
      </c>
      <c r="G17" s="36">
        <f t="shared" si="2"/>
        <v>992140.6799999999</v>
      </c>
      <c r="H17" s="36">
        <f t="shared" si="2"/>
        <v>897241.8500000001</v>
      </c>
      <c r="I17" s="36">
        <f t="shared" si="2"/>
        <v>1219535.77</v>
      </c>
      <c r="J17" s="36">
        <f t="shared" si="2"/>
        <v>452513.6</v>
      </c>
      <c r="K17" s="36">
        <f aca="true" t="shared" si="3" ref="K17:K24">SUM(B17:J17)</f>
        <v>9301195.319999998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914357.29</v>
      </c>
      <c r="C18" s="30">
        <f t="shared" si="4"/>
        <v>849702.77</v>
      </c>
      <c r="D18" s="30">
        <f t="shared" si="4"/>
        <v>1184901.52</v>
      </c>
      <c r="E18" s="30">
        <f t="shared" si="4"/>
        <v>542830.49</v>
      </c>
      <c r="F18" s="30">
        <f t="shared" si="4"/>
        <v>699476.5</v>
      </c>
      <c r="G18" s="30">
        <f t="shared" si="4"/>
        <v>777595.82</v>
      </c>
      <c r="H18" s="30">
        <f t="shared" si="4"/>
        <v>712676.8</v>
      </c>
      <c r="I18" s="30">
        <f t="shared" si="4"/>
        <v>930277.97</v>
      </c>
      <c r="J18" s="30">
        <f t="shared" si="4"/>
        <v>323236.25</v>
      </c>
      <c r="K18" s="30">
        <f t="shared" si="3"/>
        <v>6935055.41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353434.45</v>
      </c>
      <c r="C19" s="30">
        <f t="shared" si="5"/>
        <v>373416.59</v>
      </c>
      <c r="D19" s="30">
        <f t="shared" si="5"/>
        <v>212842.39</v>
      </c>
      <c r="E19" s="30">
        <f t="shared" si="5"/>
        <v>286321.46</v>
      </c>
      <c r="F19" s="30">
        <f t="shared" si="5"/>
        <v>186964.05</v>
      </c>
      <c r="G19" s="30">
        <f t="shared" si="5"/>
        <v>194812.32</v>
      </c>
      <c r="H19" s="30">
        <f t="shared" si="5"/>
        <v>162367.29</v>
      </c>
      <c r="I19" s="30">
        <f t="shared" si="5"/>
        <v>244618.78</v>
      </c>
      <c r="J19" s="30">
        <f t="shared" si="5"/>
        <v>120052.77</v>
      </c>
      <c r="K19" s="30">
        <f t="shared" si="3"/>
        <v>2134830.1</v>
      </c>
      <c r="L19"/>
      <c r="M19"/>
      <c r="N19"/>
    </row>
    <row r="20" spans="1:14" ht="16.5" customHeight="1">
      <c r="A20" s="18" t="s">
        <v>28</v>
      </c>
      <c r="B20" s="30">
        <v>31780.14</v>
      </c>
      <c r="C20" s="30">
        <v>30529.65</v>
      </c>
      <c r="D20" s="30">
        <v>21167.71</v>
      </c>
      <c r="E20" s="30">
        <v>20490.36</v>
      </c>
      <c r="F20" s="30">
        <v>21876.01</v>
      </c>
      <c r="G20" s="30">
        <v>19048.79</v>
      </c>
      <c r="H20" s="30">
        <v>23136.49</v>
      </c>
      <c r="I20" s="30">
        <v>41956.56</v>
      </c>
      <c r="J20" s="30">
        <v>11141.74</v>
      </c>
      <c r="K20" s="30">
        <f t="shared" si="3"/>
        <v>221127.44999999998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-890.26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-130757.42000000001</v>
      </c>
      <c r="C27" s="30">
        <f t="shared" si="6"/>
        <v>-85488.48000000001</v>
      </c>
      <c r="D27" s="30">
        <f t="shared" si="6"/>
        <v>-121266.62999999998</v>
      </c>
      <c r="E27" s="30">
        <f t="shared" si="6"/>
        <v>-110227.76999999999</v>
      </c>
      <c r="F27" s="30">
        <f t="shared" si="6"/>
        <v>-59444</v>
      </c>
      <c r="G27" s="30">
        <f t="shared" si="6"/>
        <v>-94993.45999999999</v>
      </c>
      <c r="H27" s="30">
        <f t="shared" si="6"/>
        <v>-46090.520000000004</v>
      </c>
      <c r="I27" s="30">
        <f t="shared" si="6"/>
        <v>-101371.58</v>
      </c>
      <c r="J27" s="30">
        <f t="shared" si="6"/>
        <v>-26324.730000000003</v>
      </c>
      <c r="K27" s="30">
        <f aca="true" t="shared" si="7" ref="K27:K35">SUM(B27:J27)</f>
        <v>-775964.59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-130757.42000000001</v>
      </c>
      <c r="C28" s="30">
        <f t="shared" si="8"/>
        <v>-85488.48000000001</v>
      </c>
      <c r="D28" s="30">
        <f t="shared" si="8"/>
        <v>-102770.02999999998</v>
      </c>
      <c r="E28" s="30">
        <f t="shared" si="8"/>
        <v>-110227.76999999999</v>
      </c>
      <c r="F28" s="30">
        <f t="shared" si="8"/>
        <v>-59444</v>
      </c>
      <c r="G28" s="30">
        <f t="shared" si="8"/>
        <v>-94993.45999999999</v>
      </c>
      <c r="H28" s="30">
        <f t="shared" si="8"/>
        <v>-46090.520000000004</v>
      </c>
      <c r="I28" s="30">
        <f t="shared" si="8"/>
        <v>-101371.58</v>
      </c>
      <c r="J28" s="30">
        <f t="shared" si="8"/>
        <v>-20970.06</v>
      </c>
      <c r="K28" s="30">
        <f t="shared" si="7"/>
        <v>-752113.32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-79569.6</v>
      </c>
      <c r="C29" s="30">
        <f aca="true" t="shared" si="9" ref="C29:J29">-ROUND((C9)*$E$3,2)</f>
        <v>-77369.6</v>
      </c>
      <c r="D29" s="30">
        <f t="shared" si="9"/>
        <v>-81470.4</v>
      </c>
      <c r="E29" s="30">
        <f t="shared" si="9"/>
        <v>-49170</v>
      </c>
      <c r="F29" s="30">
        <f t="shared" si="9"/>
        <v>-59444</v>
      </c>
      <c r="G29" s="30">
        <f t="shared" si="9"/>
        <v>-36036</v>
      </c>
      <c r="H29" s="30">
        <f t="shared" si="9"/>
        <v>-32190.4</v>
      </c>
      <c r="I29" s="30">
        <f t="shared" si="9"/>
        <v>-79679.6</v>
      </c>
      <c r="J29" s="30">
        <f t="shared" si="9"/>
        <v>-14278</v>
      </c>
      <c r="K29" s="30">
        <f t="shared" si="7"/>
        <v>-509207.6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-4180</v>
      </c>
      <c r="C31" s="30">
        <v>-607.2</v>
      </c>
      <c r="D31" s="30">
        <v>-1324.4</v>
      </c>
      <c r="E31" s="30">
        <v>-1447.6</v>
      </c>
      <c r="F31" s="26">
        <v>0</v>
      </c>
      <c r="G31" s="30">
        <v>-1447.6</v>
      </c>
      <c r="H31" s="30">
        <v>-372.31</v>
      </c>
      <c r="I31" s="30">
        <v>-581.01</v>
      </c>
      <c r="J31" s="30">
        <v>-179.25</v>
      </c>
      <c r="K31" s="30">
        <f t="shared" si="7"/>
        <v>-10139.37</v>
      </c>
      <c r="L31"/>
      <c r="M31"/>
      <c r="N31"/>
    </row>
    <row r="32" spans="1:14" ht="16.5" customHeight="1">
      <c r="A32" s="25" t="s">
        <v>21</v>
      </c>
      <c r="B32" s="30">
        <v>-47007.82</v>
      </c>
      <c r="C32" s="30">
        <v>-7511.68</v>
      </c>
      <c r="D32" s="30">
        <v>-19975.23</v>
      </c>
      <c r="E32" s="30">
        <v>-59610.17</v>
      </c>
      <c r="F32" s="26">
        <v>0</v>
      </c>
      <c r="G32" s="30">
        <v>-57509.86</v>
      </c>
      <c r="H32" s="30">
        <v>-13527.81</v>
      </c>
      <c r="I32" s="30">
        <v>-21110.97</v>
      </c>
      <c r="J32" s="30">
        <v>-6512.81</v>
      </c>
      <c r="K32" s="30">
        <f t="shared" si="7"/>
        <v>-232766.35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1170155.69</v>
      </c>
      <c r="C47" s="27">
        <f aca="true" t="shared" si="11" ref="C47:J47">IF(C17+C27+C48&lt;0,0,C17+C27+C48)</f>
        <v>1170842.99</v>
      </c>
      <c r="D47" s="27">
        <f t="shared" si="11"/>
        <v>1299269.6500000001</v>
      </c>
      <c r="E47" s="27">
        <f t="shared" si="11"/>
        <v>742096.9999999999</v>
      </c>
      <c r="F47" s="27">
        <f t="shared" si="11"/>
        <v>850213.79</v>
      </c>
      <c r="G47" s="27">
        <f t="shared" si="11"/>
        <v>897147.22</v>
      </c>
      <c r="H47" s="27">
        <f t="shared" si="11"/>
        <v>851151.3300000001</v>
      </c>
      <c r="I47" s="27">
        <f t="shared" si="11"/>
        <v>1118164.19</v>
      </c>
      <c r="J47" s="27">
        <f t="shared" si="11"/>
        <v>426188.87</v>
      </c>
      <c r="K47" s="20">
        <f>SUM(B47:J47)</f>
        <v>8525230.729999999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1170155.69</v>
      </c>
      <c r="C53" s="10">
        <f t="shared" si="13"/>
        <v>1170843</v>
      </c>
      <c r="D53" s="10">
        <f t="shared" si="13"/>
        <v>1299269.65</v>
      </c>
      <c r="E53" s="10">
        <f t="shared" si="13"/>
        <v>742097</v>
      </c>
      <c r="F53" s="10">
        <f t="shared" si="13"/>
        <v>850213.8</v>
      </c>
      <c r="G53" s="10">
        <f t="shared" si="13"/>
        <v>897147.22</v>
      </c>
      <c r="H53" s="10">
        <f t="shared" si="13"/>
        <v>851151.32</v>
      </c>
      <c r="I53" s="10">
        <f>SUM(I54:I66)</f>
        <v>1118164.18</v>
      </c>
      <c r="J53" s="10">
        <f t="shared" si="13"/>
        <v>426188.87</v>
      </c>
      <c r="K53" s="5">
        <f>SUM(K54:K66)</f>
        <v>8525230.729999999</v>
      </c>
      <c r="L53" s="9"/>
    </row>
    <row r="54" spans="1:11" ht="16.5" customHeight="1">
      <c r="A54" s="7" t="s">
        <v>60</v>
      </c>
      <c r="B54" s="8">
        <v>1022365.03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1022365.03</v>
      </c>
    </row>
    <row r="55" spans="1:11" ht="16.5" customHeight="1">
      <c r="A55" s="7" t="s">
        <v>61</v>
      </c>
      <c r="B55" s="8">
        <v>147790.66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147790.66</v>
      </c>
    </row>
    <row r="56" spans="1:11" ht="16.5" customHeight="1">
      <c r="A56" s="7" t="s">
        <v>4</v>
      </c>
      <c r="B56" s="6">
        <v>0</v>
      </c>
      <c r="C56" s="8">
        <v>1170843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1170843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1299269.65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1299269.65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742097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742097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850213.8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850213.8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897147.22</v>
      </c>
      <c r="H60" s="6">
        <v>0</v>
      </c>
      <c r="I60" s="6">
        <v>0</v>
      </c>
      <c r="J60" s="6">
        <v>0</v>
      </c>
      <c r="K60" s="5">
        <f t="shared" si="14"/>
        <v>897147.22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851151.32</v>
      </c>
      <c r="I61" s="6">
        <v>0</v>
      </c>
      <c r="J61" s="6">
        <v>0</v>
      </c>
      <c r="K61" s="5">
        <f t="shared" si="14"/>
        <v>851151.32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402874.55</v>
      </c>
      <c r="J63" s="6">
        <v>0</v>
      </c>
      <c r="K63" s="5">
        <f t="shared" si="14"/>
        <v>402874.55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715289.63</v>
      </c>
      <c r="J64" s="6">
        <v>0</v>
      </c>
      <c r="K64" s="5">
        <f t="shared" si="14"/>
        <v>715289.63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426188.87</v>
      </c>
      <c r="K65" s="5">
        <f t="shared" si="14"/>
        <v>426188.87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2021-08-24T19:15:56Z</dcterms:modified>
  <cp:category/>
  <cp:version/>
  <cp:contentType/>
  <cp:contentStatus/>
</cp:coreProperties>
</file>