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<sst xmlns="http://schemas.openxmlformats.org/spreadsheetml/2006/main" count="74" uniqueCount="73">
  <si>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</si>
  <si>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</si>
  <si>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</si>
  <si>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</si>
  <si>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</si>
  <si>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</si>
  <si>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</si>
  <si>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</si>
  <si>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</si>
  <si>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</si>
  <si>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</si>
  <si>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</si>
  <si>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</si>
  <si>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</si>
  <si>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</si>
  <si>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</si>
  <si>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</si>
  <si>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</si>
  <si>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</si>
  <si>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</si>
  <si>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</si>
  <si>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</si>
  <si>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</si>
  <si>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</si>
  <si>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</si>
  <si>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</si>
  <si>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</si>
  <si>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</si>
  <si>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</si>
  <si>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</si>
  <si>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</si>
  <si>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</si>
  <si>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</si>
  <si>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</si>
  <si>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</si>
  <si>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</si>
  <si>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</si>
  <si>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</si>
  <si>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</si>
  <si>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</si>
  <si>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</si>
  <si>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</si>
  <si>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</si>
  <si>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</si>
  <si>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</si>
  <si>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</si>
  <si>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</si>
  <si>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</si>
  <si>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</si>
  <si>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</si>
  <si>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</si>
  <si>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</si>
  <si>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</si>
  <si>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</si>
  <si>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</si>
  <si>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</si>
  <si>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</si>
  <si>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</si>
  <si>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</si>
  <si>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</si>
  <si>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</si>
  <si>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</si>
  <si>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</si>
  <si>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</si>
  <si>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</si>
  <si>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</si>
  <si>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</si>
  <si>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</si>
  <si>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</si>
  <si>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</si>
  <si>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</si>
  <si>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</si>
  <si>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17/08/21 - VENCIMENTO 24/08/21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</si>
</sst>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265533</v>
      </c>
      <c r="C7" s="47">
        <f t="shared" si="0"/>
        <v>224493</v>
      </c>
      <c r="D7" s="47">
        <f t="shared" si="0"/>
        <v>283884</v>
      </c>
      <c r="E7" s="47">
        <f t="shared" si="0"/>
        <v>150228</v>
      </c>
      <c r="F7" s="47">
        <f t="shared" si="0"/>
        <v>180109</v>
      </c>
      <c r="G7" s="47">
        <f t="shared" si="0"/>
        <v>199193</v>
      </c>
      <c r="H7" s="47">
        <f t="shared" si="0"/>
        <v>229987</v>
      </c>
      <c r="I7" s="47">
        <f t="shared" si="0"/>
        <v>295934</v>
      </c>
      <c r="J7" s="47">
        <f t="shared" si="0"/>
        <v>91151</v>
      </c>
      <c r="K7" s="47">
        <f t="shared" si="0"/>
        <v>1920512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18237</v>
      </c>
      <c r="C8" s="45">
        <f t="shared" si="1"/>
        <v>17982</v>
      </c>
      <c r="D8" s="45">
        <f t="shared" si="1"/>
        <v>18549</v>
      </c>
      <c r="E8" s="45">
        <f t="shared" si="1"/>
        <v>11231</v>
      </c>
      <c r="F8" s="45">
        <f t="shared" si="1"/>
        <v>13520</v>
      </c>
      <c r="G8" s="45">
        <f t="shared" si="1"/>
        <v>7878</v>
      </c>
      <c r="H8" s="45">
        <f t="shared" si="1"/>
        <v>7385</v>
      </c>
      <c r="I8" s="45">
        <f t="shared" si="1"/>
        <v>18202</v>
      </c>
      <c r="J8" s="45">
        <f t="shared" si="1"/>
        <v>3163</v>
      </c>
      <c r="K8" s="38">
        <f>SUM(B8:J8)</f>
        <v>116147</v>
      </c>
      <c r="L8"/>
      <c r="M8"/>
      <c r="N8"/>
    </row>
    <row r="9" spans="1:14" ht="16.5" customHeight="1">
      <c r="A9" s="22" t="s">
        <v>35</v>
      </c>
      <c r="B9" s="45">
        <v>18216</v>
      </c>
      <c r="C9" s="45">
        <v>17978</v>
      </c>
      <c r="D9" s="45">
        <v>18545</v>
      </c>
      <c r="E9" s="45">
        <v>11216</v>
      </c>
      <c r="F9" s="45">
        <v>13507</v>
      </c>
      <c r="G9" s="45">
        <v>7877</v>
      </c>
      <c r="H9" s="45">
        <v>7385</v>
      </c>
      <c r="I9" s="45">
        <v>18165</v>
      </c>
      <c r="J9" s="45">
        <v>3163</v>
      </c>
      <c r="K9" s="38">
        <f>SUM(B9:J9)</f>
        <v>116052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4</v>
      </c>
      <c r="D10" s="45">
        <v>4</v>
      </c>
      <c r="E10" s="45">
        <v>15</v>
      </c>
      <c r="F10" s="45">
        <v>13</v>
      </c>
      <c r="G10" s="45">
        <v>1</v>
      </c>
      <c r="H10" s="45">
        <v>0</v>
      </c>
      <c r="I10" s="45">
        <v>37</v>
      </c>
      <c r="J10" s="45">
        <v>0</v>
      </c>
      <c r="K10" s="38">
        <f>SUM(B10:J10)</f>
        <v>95</v>
      </c>
      <c r="L10"/>
      <c r="M10"/>
      <c r="N10"/>
    </row>
    <row r="11" spans="1:14" ht="16.5" customHeight="1">
      <c r="A11" s="44" t="s">
        <v>33</v>
      </c>
      <c r="B11" s="43">
        <v>247296</v>
      </c>
      <c r="C11" s="43">
        <v>206511</v>
      </c>
      <c r="D11" s="43">
        <v>265335</v>
      </c>
      <c r="E11" s="43">
        <v>138997</v>
      </c>
      <c r="F11" s="43">
        <v>166589</v>
      </c>
      <c r="G11" s="43">
        <v>191315</v>
      </c>
      <c r="H11" s="43">
        <v>222602</v>
      </c>
      <c r="I11" s="43">
        <v>277732</v>
      </c>
      <c r="J11" s="43">
        <v>87988</v>
      </c>
      <c r="K11" s="38">
        <f>SUM(B11:J11)</f>
        <v>1804365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1.395201873372585</v>
      </c>
      <c r="C15" s="39">
        <v>1.447930056426282</v>
      </c>
      <c r="D15" s="39">
        <v>1.175546223275166</v>
      </c>
      <c r="E15" s="39">
        <v>1.526410830516706</v>
      </c>
      <c r="F15" s="39">
        <v>1.283981648486903</v>
      </c>
      <c r="G15" s="39">
        <v>1.274319526273505</v>
      </c>
      <c r="H15" s="39">
        <v>1.230097912959627</v>
      </c>
      <c r="I15" s="39">
        <v>1.273528607894981</v>
      </c>
      <c r="J15" s="39">
        <v>1.369291503648127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1301116.13</v>
      </c>
      <c r="C17" s="36">
        <f aca="true" t="shared" si="2" ref="C17:J17">C18+C19+C20+C21+C22+C23+C24</f>
        <v>1254595.58</v>
      </c>
      <c r="D17" s="36">
        <f t="shared" si="2"/>
        <v>1411673.5599999998</v>
      </c>
      <c r="E17" s="36">
        <f t="shared" si="2"/>
        <v>854593.93</v>
      </c>
      <c r="F17" s="36">
        <f t="shared" si="2"/>
        <v>909414.25</v>
      </c>
      <c r="G17" s="36">
        <f t="shared" si="2"/>
        <v>1004245.22</v>
      </c>
      <c r="H17" s="36">
        <f t="shared" si="2"/>
        <v>896572.44</v>
      </c>
      <c r="I17" s="36">
        <f t="shared" si="2"/>
        <v>1219879.63</v>
      </c>
      <c r="J17" s="36">
        <f t="shared" si="2"/>
        <v>450530.31999999995</v>
      </c>
      <c r="K17" s="36">
        <f aca="true" t="shared" si="3" ref="K17:K24">SUM(B17:J17)</f>
        <v>9302621.059999999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909105.33</v>
      </c>
      <c r="C18" s="30">
        <f t="shared" si="4"/>
        <v>843712.04</v>
      </c>
      <c r="D18" s="30">
        <f t="shared" si="4"/>
        <v>1181837.48</v>
      </c>
      <c r="E18" s="30">
        <f t="shared" si="4"/>
        <v>544501.39</v>
      </c>
      <c r="F18" s="30">
        <f t="shared" si="4"/>
        <v>690357.8</v>
      </c>
      <c r="G18" s="30">
        <f t="shared" si="4"/>
        <v>771972.47</v>
      </c>
      <c r="H18" s="30">
        <f t="shared" si="4"/>
        <v>710498.84</v>
      </c>
      <c r="I18" s="30">
        <f t="shared" si="4"/>
        <v>922840.59</v>
      </c>
      <c r="J18" s="30">
        <f t="shared" si="4"/>
        <v>322045.6</v>
      </c>
      <c r="K18" s="30">
        <f t="shared" si="3"/>
        <v>6896871.539999999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359280.13</v>
      </c>
      <c r="C19" s="30">
        <f t="shared" si="5"/>
        <v>377923.98</v>
      </c>
      <c r="D19" s="30">
        <f t="shared" si="5"/>
        <v>207467.11</v>
      </c>
      <c r="E19" s="30">
        <f t="shared" si="5"/>
        <v>286631.43</v>
      </c>
      <c r="F19" s="30">
        <f t="shared" si="5"/>
        <v>196048.95</v>
      </c>
      <c r="G19" s="30">
        <f t="shared" si="5"/>
        <v>211767.12</v>
      </c>
      <c r="H19" s="30">
        <f t="shared" si="5"/>
        <v>163484.3</v>
      </c>
      <c r="I19" s="30">
        <f t="shared" si="5"/>
        <v>252423.3</v>
      </c>
      <c r="J19" s="30">
        <f t="shared" si="5"/>
        <v>118928.7</v>
      </c>
      <c r="K19" s="30">
        <f t="shared" si="3"/>
        <v>2173955.02</v>
      </c>
      <c r="L19"/>
      <c r="M19"/>
      <c r="N19"/>
    </row>
    <row r="20" spans="1:14" ht="16.5" customHeight="1">
      <c r="A20" s="18" t="s">
        <v>28</v>
      </c>
      <c r="B20" s="30">
        <v>31389.44</v>
      </c>
      <c r="C20" s="30">
        <v>30277.1</v>
      </c>
      <c r="D20" s="30">
        <v>20977.09</v>
      </c>
      <c r="E20" s="30">
        <v>20778.65</v>
      </c>
      <c r="F20" s="30">
        <v>21666.27</v>
      </c>
      <c r="G20" s="30">
        <v>19383.56</v>
      </c>
      <c r="H20" s="30">
        <v>23528.03</v>
      </c>
      <c r="I20" s="30">
        <v>41933.28</v>
      </c>
      <c r="J20" s="30">
        <v>11473.18</v>
      </c>
      <c r="K20" s="30">
        <f t="shared" si="3"/>
        <v>221406.6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-465.56</v>
      </c>
      <c r="E23" s="30">
        <v>0</v>
      </c>
      <c r="F23" s="30">
        <v>0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-684.72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-204999.32</v>
      </c>
      <c r="C27" s="30">
        <f t="shared" si="6"/>
        <v>-87135.79</v>
      </c>
      <c r="D27" s="30">
        <f t="shared" si="6"/>
        <v>-142061.54</v>
      </c>
      <c r="E27" s="30">
        <f t="shared" si="6"/>
        <v>-177596.43</v>
      </c>
      <c r="F27" s="30">
        <f t="shared" si="6"/>
        <v>-59430.8</v>
      </c>
      <c r="G27" s="30">
        <f t="shared" si="6"/>
        <v>-183302.13</v>
      </c>
      <c r="H27" s="30">
        <f t="shared" si="6"/>
        <v>-62945.810000000005</v>
      </c>
      <c r="I27" s="30">
        <f t="shared" si="6"/>
        <v>-127447.89</v>
      </c>
      <c r="J27" s="30">
        <f t="shared" si="6"/>
        <v>-33932.54</v>
      </c>
      <c r="K27" s="30">
        <f aca="true" t="shared" si="7" ref="K27:K35">SUM(B27:J27)</f>
        <v>-1078852.2500000002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-204999.32</v>
      </c>
      <c r="C28" s="30">
        <f t="shared" si="8"/>
        <v>-87135.79</v>
      </c>
      <c r="D28" s="30">
        <f t="shared" si="8"/>
        <v>-123564.94</v>
      </c>
      <c r="E28" s="30">
        <f t="shared" si="8"/>
        <v>-177596.43</v>
      </c>
      <c r="F28" s="30">
        <f t="shared" si="8"/>
        <v>-59430.8</v>
      </c>
      <c r="G28" s="30">
        <f t="shared" si="8"/>
        <v>-183302.13</v>
      </c>
      <c r="H28" s="30">
        <f t="shared" si="8"/>
        <v>-62945.810000000005</v>
      </c>
      <c r="I28" s="30">
        <f t="shared" si="8"/>
        <v>-127447.89</v>
      </c>
      <c r="J28" s="30">
        <f t="shared" si="8"/>
        <v>-28577.870000000003</v>
      </c>
      <c r="K28" s="30">
        <f t="shared" si="7"/>
        <v>-1055000.9800000002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-80150.4</v>
      </c>
      <c r="C29" s="30">
        <f aca="true" t="shared" si="9" ref="C29:J29">-ROUND((C9)*$E$3,2)</f>
        <v>-79103.2</v>
      </c>
      <c r="D29" s="30">
        <f t="shared" si="9"/>
        <v>-81598</v>
      </c>
      <c r="E29" s="30">
        <f t="shared" si="9"/>
        <v>-49350.4</v>
      </c>
      <c r="F29" s="30">
        <f t="shared" si="9"/>
        <v>-59430.8</v>
      </c>
      <c r="G29" s="30">
        <f t="shared" si="9"/>
        <v>-34658.8</v>
      </c>
      <c r="H29" s="30">
        <f t="shared" si="9"/>
        <v>-32494</v>
      </c>
      <c r="I29" s="30">
        <f t="shared" si="9"/>
        <v>-79926</v>
      </c>
      <c r="J29" s="30">
        <f t="shared" si="9"/>
        <v>-13917.2</v>
      </c>
      <c r="K29" s="30">
        <f t="shared" si="7"/>
        <v>-510628.8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-6991.6</v>
      </c>
      <c r="C31" s="30">
        <v>-862.4</v>
      </c>
      <c r="D31" s="30">
        <v>-2525.6</v>
      </c>
      <c r="E31" s="30">
        <v>-2895.2</v>
      </c>
      <c r="F31" s="26">
        <v>0</v>
      </c>
      <c r="G31" s="30">
        <v>-2186.8</v>
      </c>
      <c r="H31" s="30">
        <v>-603.98</v>
      </c>
      <c r="I31" s="30">
        <v>-942.55</v>
      </c>
      <c r="J31" s="30">
        <v>-290.77</v>
      </c>
      <c r="K31" s="30">
        <f t="shared" si="7"/>
        <v>-17298.899999999998</v>
      </c>
      <c r="L31"/>
      <c r="M31"/>
      <c r="N31"/>
    </row>
    <row r="32" spans="1:14" ht="16.5" customHeight="1">
      <c r="A32" s="25" t="s">
        <v>21</v>
      </c>
      <c r="B32" s="30">
        <v>-117857.32</v>
      </c>
      <c r="C32" s="30">
        <v>-7170.19</v>
      </c>
      <c r="D32" s="30">
        <v>-39441.34</v>
      </c>
      <c r="E32" s="30">
        <v>-125350.83</v>
      </c>
      <c r="F32" s="26">
        <v>0</v>
      </c>
      <c r="G32" s="30">
        <v>-146456.53</v>
      </c>
      <c r="H32" s="30">
        <v>-29847.83</v>
      </c>
      <c r="I32" s="30">
        <v>-46579.34</v>
      </c>
      <c r="J32" s="30">
        <v>-14369.9</v>
      </c>
      <c r="K32" s="30">
        <f t="shared" si="7"/>
        <v>-527073.28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1096116.8099999998</v>
      </c>
      <c r="C47" s="27">
        <f aca="true" t="shared" si="11" ref="C47:J47">IF(C17+C27+C48&lt;0,0,C17+C27+C48)</f>
        <v>1167459.79</v>
      </c>
      <c r="D47" s="27">
        <f t="shared" si="11"/>
        <v>1269612.0199999998</v>
      </c>
      <c r="E47" s="27">
        <f t="shared" si="11"/>
        <v>676997.5</v>
      </c>
      <c r="F47" s="27">
        <f t="shared" si="11"/>
        <v>849983.45</v>
      </c>
      <c r="G47" s="27">
        <f t="shared" si="11"/>
        <v>820943.09</v>
      </c>
      <c r="H47" s="27">
        <f t="shared" si="11"/>
        <v>833626.6299999999</v>
      </c>
      <c r="I47" s="27">
        <f t="shared" si="11"/>
        <v>1092431.74</v>
      </c>
      <c r="J47" s="27">
        <f t="shared" si="11"/>
        <v>416597.77999999997</v>
      </c>
      <c r="K47" s="20">
        <f>SUM(B47:J47)</f>
        <v>8223768.81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1096116.82</v>
      </c>
      <c r="C53" s="10">
        <f t="shared" si="13"/>
        <v>1167459.79</v>
      </c>
      <c r="D53" s="10">
        <f t="shared" si="13"/>
        <v>1269612.01</v>
      </c>
      <c r="E53" s="10">
        <f t="shared" si="13"/>
        <v>676997.49</v>
      </c>
      <c r="F53" s="10">
        <f t="shared" si="13"/>
        <v>849983.44</v>
      </c>
      <c r="G53" s="10">
        <f t="shared" si="13"/>
        <v>820943.09</v>
      </c>
      <c r="H53" s="10">
        <f t="shared" si="13"/>
        <v>833626.63</v>
      </c>
      <c r="I53" s="10">
        <f>SUM(I54:I66)</f>
        <v>1092431.74</v>
      </c>
      <c r="J53" s="10">
        <f t="shared" si="13"/>
        <v>416597.78</v>
      </c>
      <c r="K53" s="5">
        <f>SUM(K54:K66)</f>
        <v>8223768.79</v>
      </c>
      <c r="L53" s="9"/>
    </row>
    <row r="54" spans="1:11" ht="16.5" customHeight="1">
      <c r="A54" s="7" t="s">
        <v>60</v>
      </c>
      <c r="B54" s="8">
        <v>959102.22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959102.22</v>
      </c>
    </row>
    <row r="55" spans="1:11" ht="16.5" customHeight="1">
      <c r="A55" s="7" t="s">
        <v>61</v>
      </c>
      <c r="B55" s="8">
        <v>137014.6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137014.6</v>
      </c>
    </row>
    <row r="56" spans="1:11" ht="16.5" customHeight="1">
      <c r="A56" s="7" t="s">
        <v>4</v>
      </c>
      <c r="B56" s="6">
        <v>0</v>
      </c>
      <c r="C56" s="8">
        <v>1167459.79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1167459.79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1269612.01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1269612.01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676997.49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676997.49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849983.44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849983.44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820943.09</v>
      </c>
      <c r="H60" s="6">
        <v>0</v>
      </c>
      <c r="I60" s="6">
        <v>0</v>
      </c>
      <c r="J60" s="6">
        <v>0</v>
      </c>
      <c r="K60" s="5">
        <f t="shared" si="14"/>
        <v>820943.09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833626.63</v>
      </c>
      <c r="I61" s="6">
        <v>0</v>
      </c>
      <c r="J61" s="6">
        <v>0</v>
      </c>
      <c r="K61" s="5">
        <f t="shared" si="14"/>
        <v>833626.63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388359.48</v>
      </c>
      <c r="J63" s="6">
        <v>0</v>
      </c>
      <c r="K63" s="5">
        <f t="shared" si="14"/>
        <v>388359.48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704072.26</v>
      </c>
      <c r="J64" s="6">
        <v>0</v>
      </c>
      <c r="K64" s="5">
        <f t="shared" si="14"/>
        <v>704072.26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416597.78</v>
      </c>
      <c r="K65" s="5">
        <f t="shared" si="14"/>
        <v>416597.78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2021-08-23T19:35:18Z</dcterms:modified>
  <cp:category/>
  <cp:version/>
  <cp:contentType/>
  <cp:contentStatus/>
</cp:coreProperties>
</file>