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<sst xmlns="http://schemas.openxmlformats.org/spreadsheetml/2006/main" count="74" uniqueCount="73">
  <si>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</si>
  <si>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</si>
  <si>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</si>
  <si>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</si>
  <si>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</si>
  <si>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</si>
  <si>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</si>
  <si>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</si>
  <si>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</si>
  <si>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</si>
  <si>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</si>
  <si>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</si>
  <si>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</si>
  <si>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</si>
  <si>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</si>
  <si>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</si>
  <si>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</si>
  <si>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</si>
  <si>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</si>
  <si>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</si>
  <si>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</si>
  <si>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</si>
  <si>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</si>
  <si>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</si>
  <si>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</si>
  <si>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</si>
  <si>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</si>
  <si>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</si>
  <si>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</si>
  <si>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</si>
  <si>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</si>
  <si>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</si>
  <si>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</si>
  <si>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</si>
  <si>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</si>
  <si>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</si>
  <si>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</si>
  <si>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</si>
  <si>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</si>
  <si>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</si>
  <si>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</si>
  <si>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</si>
  <si>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</si>
  <si>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</si>
  <si>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</si>
  <si>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</si>
  <si>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</si>
  <si>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</si>
  <si>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</si>
  <si>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</si>
  <si>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</si>
  <si>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</si>
  <si>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</si>
  <si>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</si>
  <si>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</si>
  <si>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</si>
  <si>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</si>
  <si>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</si>
  <si>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</si>
  <si>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</si>
  <si>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</si>
  <si>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</si>
  <si>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</si>
  <si>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</si>
  <si>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</si>
  <si>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</si>
  <si>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</si>
  <si>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</si>
  <si>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</si>
  <si>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</si>
  <si>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</si>
  <si>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</si>
  <si>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16/08/21 - VENCIMENTO 23/08/21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</si>
</sst>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250733</v>
      </c>
      <c r="C7" s="47">
        <f t="shared" si="0"/>
        <v>213373</v>
      </c>
      <c r="D7" s="47">
        <f t="shared" si="0"/>
        <v>270866</v>
      </c>
      <c r="E7" s="47">
        <f t="shared" si="0"/>
        <v>141967</v>
      </c>
      <c r="F7" s="47">
        <f t="shared" si="0"/>
        <v>171510</v>
      </c>
      <c r="G7" s="47">
        <f t="shared" si="0"/>
        <v>190555</v>
      </c>
      <c r="H7" s="47">
        <f t="shared" si="0"/>
        <v>219756</v>
      </c>
      <c r="I7" s="47">
        <f t="shared" si="0"/>
        <v>283878</v>
      </c>
      <c r="J7" s="47">
        <f t="shared" si="0"/>
        <v>86830</v>
      </c>
      <c r="K7" s="47">
        <f t="shared" si="0"/>
        <v>1829468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17999</v>
      </c>
      <c r="C8" s="45">
        <f t="shared" si="1"/>
        <v>17803</v>
      </c>
      <c r="D8" s="45">
        <f t="shared" si="1"/>
        <v>19059</v>
      </c>
      <c r="E8" s="45">
        <f t="shared" si="1"/>
        <v>11585</v>
      </c>
      <c r="F8" s="45">
        <f t="shared" si="1"/>
        <v>12966</v>
      </c>
      <c r="G8" s="45">
        <f t="shared" si="1"/>
        <v>8286</v>
      </c>
      <c r="H8" s="45">
        <f t="shared" si="1"/>
        <v>7829</v>
      </c>
      <c r="I8" s="45">
        <f t="shared" si="1"/>
        <v>17920</v>
      </c>
      <c r="J8" s="45">
        <f t="shared" si="1"/>
        <v>3114</v>
      </c>
      <c r="K8" s="38">
        <f>SUM(B8:J8)</f>
        <v>116561</v>
      </c>
      <c r="L8"/>
      <c r="M8"/>
      <c r="N8"/>
    </row>
    <row r="9" spans="1:14" ht="16.5" customHeight="1">
      <c r="A9" s="22" t="s">
        <v>35</v>
      </c>
      <c r="B9" s="45">
        <v>17972</v>
      </c>
      <c r="C9" s="45">
        <v>17797</v>
      </c>
      <c r="D9" s="45">
        <v>19051</v>
      </c>
      <c r="E9" s="45">
        <v>11556</v>
      </c>
      <c r="F9" s="45">
        <v>12950</v>
      </c>
      <c r="G9" s="45">
        <v>8284</v>
      </c>
      <c r="H9" s="45">
        <v>7829</v>
      </c>
      <c r="I9" s="45">
        <v>17886</v>
      </c>
      <c r="J9" s="45">
        <v>3114</v>
      </c>
      <c r="K9" s="38">
        <f>SUM(B9:J9)</f>
        <v>116439</v>
      </c>
      <c r="L9"/>
      <c r="M9"/>
      <c r="N9"/>
    </row>
    <row r="10" spans="1:14" ht="16.5" customHeight="1">
      <c r="A10" s="22" t="s">
        <v>34</v>
      </c>
      <c r="B10" s="45">
        <v>27</v>
      </c>
      <c r="C10" s="45">
        <v>6</v>
      </c>
      <c r="D10" s="45">
        <v>8</v>
      </c>
      <c r="E10" s="45">
        <v>29</v>
      </c>
      <c r="F10" s="45">
        <v>16</v>
      </c>
      <c r="G10" s="45">
        <v>2</v>
      </c>
      <c r="H10" s="45">
        <v>0</v>
      </c>
      <c r="I10" s="45">
        <v>34</v>
      </c>
      <c r="J10" s="45">
        <v>0</v>
      </c>
      <c r="K10" s="38">
        <f>SUM(B10:J10)</f>
        <v>122</v>
      </c>
      <c r="L10"/>
      <c r="M10"/>
      <c r="N10"/>
    </row>
    <row r="11" spans="1:14" ht="16.5" customHeight="1">
      <c r="A11" s="44" t="s">
        <v>33</v>
      </c>
      <c r="B11" s="43">
        <v>232734</v>
      </c>
      <c r="C11" s="43">
        <v>195570</v>
      </c>
      <c r="D11" s="43">
        <v>251807</v>
      </c>
      <c r="E11" s="43">
        <v>130382</v>
      </c>
      <c r="F11" s="43">
        <v>158544</v>
      </c>
      <c r="G11" s="43">
        <v>182269</v>
      </c>
      <c r="H11" s="43">
        <v>211927</v>
      </c>
      <c r="I11" s="43">
        <v>265958</v>
      </c>
      <c r="J11" s="43">
        <v>83716</v>
      </c>
      <c r="K11" s="38">
        <f>SUM(B11:J11)</f>
        <v>1712907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3.4237</v>
      </c>
      <c r="C13" s="42">
        <v>3.7583</v>
      </c>
      <c r="D13" s="42">
        <v>4.1631</v>
      </c>
      <c r="E13" s="42">
        <v>3.6245</v>
      </c>
      <c r="F13" s="42">
        <v>3.833</v>
      </c>
      <c r="G13" s="42">
        <v>3.8755</v>
      </c>
      <c r="H13" s="42">
        <v>3.0893</v>
      </c>
      <c r="I13" s="42">
        <v>3.1184</v>
      </c>
      <c r="J13" s="42">
        <v>3.5331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1.458309271258842</v>
      </c>
      <c r="C15" s="39">
        <v>1.509722702253185</v>
      </c>
      <c r="D15" s="39">
        <v>1.223860906538587</v>
      </c>
      <c r="E15" s="39">
        <v>1.602893355591912</v>
      </c>
      <c r="F15" s="39">
        <v>1.33795847634967</v>
      </c>
      <c r="G15" s="39">
        <v>1.30882217392923</v>
      </c>
      <c r="H15" s="39">
        <v>1.275333276244564</v>
      </c>
      <c r="I15" s="39">
        <v>1.319071271249498</v>
      </c>
      <c r="J15" s="39">
        <v>1.436082311929947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1284799.1699999997</v>
      </c>
      <c r="C17" s="36">
        <f aca="true" t="shared" si="2" ref="C17:J17">C18+C19+C20+C21+C22+C23+C24</f>
        <v>1243854.91</v>
      </c>
      <c r="D17" s="36">
        <f t="shared" si="2"/>
        <v>1402852.45</v>
      </c>
      <c r="E17" s="36">
        <f t="shared" si="2"/>
        <v>847463.36</v>
      </c>
      <c r="F17" s="36">
        <f t="shared" si="2"/>
        <v>902879.6</v>
      </c>
      <c r="G17" s="36">
        <f t="shared" si="2"/>
        <v>986332.8400000001</v>
      </c>
      <c r="H17" s="36">
        <f t="shared" si="2"/>
        <v>888091.4</v>
      </c>
      <c r="I17" s="36">
        <f t="shared" si="2"/>
        <v>1212651.38</v>
      </c>
      <c r="J17" s="36">
        <f t="shared" si="2"/>
        <v>450010.19999999995</v>
      </c>
      <c r="K17" s="36">
        <f aca="true" t="shared" si="3" ref="K17:K24">SUM(B17:J17)</f>
        <v>9218935.309999999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858434.57</v>
      </c>
      <c r="C18" s="30">
        <f t="shared" si="4"/>
        <v>801919.75</v>
      </c>
      <c r="D18" s="30">
        <f t="shared" si="4"/>
        <v>1127642.24</v>
      </c>
      <c r="E18" s="30">
        <f t="shared" si="4"/>
        <v>514559.39</v>
      </c>
      <c r="F18" s="30">
        <f t="shared" si="4"/>
        <v>657397.83</v>
      </c>
      <c r="G18" s="30">
        <f t="shared" si="4"/>
        <v>738495.9</v>
      </c>
      <c r="H18" s="30">
        <f t="shared" si="4"/>
        <v>678892.21</v>
      </c>
      <c r="I18" s="30">
        <f t="shared" si="4"/>
        <v>885245.16</v>
      </c>
      <c r="J18" s="30">
        <f t="shared" si="4"/>
        <v>306779.07</v>
      </c>
      <c r="K18" s="30">
        <f t="shared" si="3"/>
        <v>6569366.12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393428.52</v>
      </c>
      <c r="C19" s="30">
        <f t="shared" si="5"/>
        <v>408756.7</v>
      </c>
      <c r="D19" s="30">
        <f t="shared" si="5"/>
        <v>252435.01</v>
      </c>
      <c r="E19" s="30">
        <f t="shared" si="5"/>
        <v>310224.44</v>
      </c>
      <c r="F19" s="30">
        <f t="shared" si="5"/>
        <v>222173.17</v>
      </c>
      <c r="G19" s="30">
        <f t="shared" si="5"/>
        <v>228063.91</v>
      </c>
      <c r="H19" s="30">
        <f t="shared" si="5"/>
        <v>186921.62</v>
      </c>
      <c r="I19" s="30">
        <f t="shared" si="5"/>
        <v>282456.3</v>
      </c>
      <c r="J19" s="30">
        <f t="shared" si="5"/>
        <v>133780.93</v>
      </c>
      <c r="K19" s="30">
        <f t="shared" si="3"/>
        <v>2418240.5999999996</v>
      </c>
      <c r="L19"/>
      <c r="M19"/>
      <c r="N19"/>
    </row>
    <row r="20" spans="1:14" ht="16.5" customHeight="1">
      <c r="A20" s="18" t="s">
        <v>28</v>
      </c>
      <c r="B20" s="30">
        <v>31913.15</v>
      </c>
      <c r="C20" s="30">
        <v>30496</v>
      </c>
      <c r="D20" s="30">
        <v>21499.71</v>
      </c>
      <c r="E20" s="30">
        <v>19997.07</v>
      </c>
      <c r="F20" s="30">
        <v>21967.37</v>
      </c>
      <c r="G20" s="30">
        <v>19089.28</v>
      </c>
      <c r="H20" s="30">
        <v>23216.3</v>
      </c>
      <c r="I20" s="30">
        <v>42267.46</v>
      </c>
      <c r="J20" s="30">
        <v>11367.36</v>
      </c>
      <c r="K20" s="30">
        <f t="shared" si="3"/>
        <v>221813.69999999995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-2166.25</v>
      </c>
      <c r="E22" s="30">
        <v>0</v>
      </c>
      <c r="F22" s="30">
        <v>0</v>
      </c>
      <c r="G22" s="30">
        <v>0</v>
      </c>
      <c r="H22" s="30">
        <v>-3621.19</v>
      </c>
      <c r="I22" s="30">
        <v>0</v>
      </c>
      <c r="J22" s="30">
        <v>-3258.39</v>
      </c>
      <c r="K22" s="30">
        <f t="shared" si="3"/>
        <v>-9045.83</v>
      </c>
      <c r="L22"/>
      <c r="M22"/>
      <c r="N22"/>
    </row>
    <row r="23" spans="1:14" ht="16.5" customHeight="1">
      <c r="A23" s="18" t="s">
        <v>69</v>
      </c>
      <c r="B23" s="30">
        <v>-318.3</v>
      </c>
      <c r="C23" s="30">
        <v>0</v>
      </c>
      <c r="D23" s="30">
        <v>-581.95</v>
      </c>
      <c r="E23" s="30">
        <v>0</v>
      </c>
      <c r="F23" s="30">
        <v>0</v>
      </c>
      <c r="G23" s="30">
        <v>-657.48</v>
      </c>
      <c r="H23" s="30">
        <v>0</v>
      </c>
      <c r="I23" s="30">
        <v>0</v>
      </c>
      <c r="J23" s="30">
        <v>0</v>
      </c>
      <c r="K23" s="30">
        <f t="shared" si="3"/>
        <v>-1557.73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-118620.65</v>
      </c>
      <c r="C27" s="30">
        <f t="shared" si="6"/>
        <v>-86244.34</v>
      </c>
      <c r="D27" s="30">
        <f t="shared" si="6"/>
        <v>-118318.75</v>
      </c>
      <c r="E27" s="30">
        <f t="shared" si="6"/>
        <v>-98412.43000000001</v>
      </c>
      <c r="F27" s="30">
        <f t="shared" si="6"/>
        <v>-56980</v>
      </c>
      <c r="G27" s="30">
        <f t="shared" si="6"/>
        <v>-86604.79000000001</v>
      </c>
      <c r="H27" s="30">
        <f t="shared" si="6"/>
        <v>-44888.77</v>
      </c>
      <c r="I27" s="30">
        <f t="shared" si="6"/>
        <v>-94992.48999999999</v>
      </c>
      <c r="J27" s="30">
        <f t="shared" si="6"/>
        <v>-24083.050000000003</v>
      </c>
      <c r="K27" s="30">
        <f aca="true" t="shared" si="7" ref="K27:K35">SUM(B27:J27)</f>
        <v>-729145.27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-118620.65</v>
      </c>
      <c r="C28" s="30">
        <f t="shared" si="8"/>
        <v>-86244.34</v>
      </c>
      <c r="D28" s="30">
        <f t="shared" si="8"/>
        <v>-99822.15</v>
      </c>
      <c r="E28" s="30">
        <f t="shared" si="8"/>
        <v>-98412.43000000001</v>
      </c>
      <c r="F28" s="30">
        <f t="shared" si="8"/>
        <v>-56980</v>
      </c>
      <c r="G28" s="30">
        <f t="shared" si="8"/>
        <v>-86604.79000000001</v>
      </c>
      <c r="H28" s="30">
        <f t="shared" si="8"/>
        <v>-44888.77</v>
      </c>
      <c r="I28" s="30">
        <f t="shared" si="8"/>
        <v>-94992.48999999999</v>
      </c>
      <c r="J28" s="30">
        <f t="shared" si="8"/>
        <v>-18728.38</v>
      </c>
      <c r="K28" s="30">
        <f t="shared" si="7"/>
        <v>-705294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-79076.8</v>
      </c>
      <c r="C29" s="30">
        <f aca="true" t="shared" si="9" ref="C29:J29">-ROUND((C9)*$E$3,2)</f>
        <v>-78306.8</v>
      </c>
      <c r="D29" s="30">
        <f t="shared" si="9"/>
        <v>-83824.4</v>
      </c>
      <c r="E29" s="30">
        <f t="shared" si="9"/>
        <v>-50846.4</v>
      </c>
      <c r="F29" s="30">
        <f t="shared" si="9"/>
        <v>-56980</v>
      </c>
      <c r="G29" s="30">
        <f t="shared" si="9"/>
        <v>-36449.6</v>
      </c>
      <c r="H29" s="30">
        <f t="shared" si="9"/>
        <v>-34447.6</v>
      </c>
      <c r="I29" s="30">
        <f t="shared" si="9"/>
        <v>-78698.4</v>
      </c>
      <c r="J29" s="30">
        <f t="shared" si="9"/>
        <v>-13701.6</v>
      </c>
      <c r="K29" s="30">
        <f t="shared" si="7"/>
        <v>-512331.6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-3819.2</v>
      </c>
      <c r="C31" s="30">
        <v>-1170.4</v>
      </c>
      <c r="D31" s="30">
        <v>-1447.6</v>
      </c>
      <c r="E31" s="30">
        <v>-1416.8</v>
      </c>
      <c r="F31" s="26">
        <v>0</v>
      </c>
      <c r="G31" s="30">
        <v>-1416.8</v>
      </c>
      <c r="H31" s="30">
        <v>-438.5</v>
      </c>
      <c r="I31" s="30">
        <v>-684.31</v>
      </c>
      <c r="J31" s="30">
        <v>-211.11</v>
      </c>
      <c r="K31" s="30">
        <f t="shared" si="7"/>
        <v>-10604.720000000001</v>
      </c>
      <c r="L31"/>
      <c r="M31"/>
      <c r="N31"/>
    </row>
    <row r="32" spans="1:14" ht="16.5" customHeight="1">
      <c r="A32" s="25" t="s">
        <v>21</v>
      </c>
      <c r="B32" s="30">
        <v>-35724.65</v>
      </c>
      <c r="C32" s="30">
        <v>-6767.14</v>
      </c>
      <c r="D32" s="30">
        <v>-14550.15</v>
      </c>
      <c r="E32" s="30">
        <v>-46149.23</v>
      </c>
      <c r="F32" s="26">
        <v>0</v>
      </c>
      <c r="G32" s="30">
        <v>-48738.39</v>
      </c>
      <c r="H32" s="30">
        <v>-10002.67</v>
      </c>
      <c r="I32" s="30">
        <v>-15609.78</v>
      </c>
      <c r="J32" s="30">
        <v>-4815.67</v>
      </c>
      <c r="K32" s="30">
        <f t="shared" si="7"/>
        <v>-182357.68000000002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1166178.5199999998</v>
      </c>
      <c r="C47" s="27">
        <f aca="true" t="shared" si="11" ref="C47:J47">IF(C17+C27+C48&lt;0,0,C17+C27+C48)</f>
        <v>1157610.5699999998</v>
      </c>
      <c r="D47" s="27">
        <f t="shared" si="11"/>
        <v>1284533.7</v>
      </c>
      <c r="E47" s="27">
        <f t="shared" si="11"/>
        <v>749050.9299999999</v>
      </c>
      <c r="F47" s="27">
        <f t="shared" si="11"/>
        <v>845899.6</v>
      </c>
      <c r="G47" s="27">
        <f t="shared" si="11"/>
        <v>899728.05</v>
      </c>
      <c r="H47" s="27">
        <f t="shared" si="11"/>
        <v>843202.63</v>
      </c>
      <c r="I47" s="27">
        <f t="shared" si="11"/>
        <v>1117658.89</v>
      </c>
      <c r="J47" s="27">
        <f t="shared" si="11"/>
        <v>425927.14999999997</v>
      </c>
      <c r="K47" s="20">
        <f>SUM(B47:J47)</f>
        <v>8489790.04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1166178.52</v>
      </c>
      <c r="C53" s="10">
        <f t="shared" si="13"/>
        <v>1157610.57</v>
      </c>
      <c r="D53" s="10">
        <f t="shared" si="13"/>
        <v>1284533.7</v>
      </c>
      <c r="E53" s="10">
        <f t="shared" si="13"/>
        <v>749050.93</v>
      </c>
      <c r="F53" s="10">
        <f t="shared" si="13"/>
        <v>845899.6</v>
      </c>
      <c r="G53" s="10">
        <f t="shared" si="13"/>
        <v>899728.06</v>
      </c>
      <c r="H53" s="10">
        <f t="shared" si="13"/>
        <v>843202.62</v>
      </c>
      <c r="I53" s="10">
        <f>SUM(I54:I66)</f>
        <v>1117658.88</v>
      </c>
      <c r="J53" s="10">
        <f t="shared" si="13"/>
        <v>425927.15</v>
      </c>
      <c r="K53" s="5">
        <f>SUM(K54:K66)</f>
        <v>8489790.03</v>
      </c>
      <c r="L53" s="9"/>
    </row>
    <row r="54" spans="1:11" ht="16.5" customHeight="1">
      <c r="A54" s="7" t="s">
        <v>60</v>
      </c>
      <c r="B54" s="8">
        <v>1019123.41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1019123.41</v>
      </c>
    </row>
    <row r="55" spans="1:11" ht="16.5" customHeight="1">
      <c r="A55" s="7" t="s">
        <v>61</v>
      </c>
      <c r="B55" s="8">
        <v>147055.11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147055.11</v>
      </c>
    </row>
    <row r="56" spans="1:11" ht="16.5" customHeight="1">
      <c r="A56" s="7" t="s">
        <v>4</v>
      </c>
      <c r="B56" s="6">
        <v>0</v>
      </c>
      <c r="C56" s="8">
        <v>1157610.57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1157610.57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1284533.7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1284533.7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749050.93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749050.93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845899.6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845899.6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899728.06</v>
      </c>
      <c r="H60" s="6">
        <v>0</v>
      </c>
      <c r="I60" s="6">
        <v>0</v>
      </c>
      <c r="J60" s="6">
        <v>0</v>
      </c>
      <c r="K60" s="5">
        <f t="shared" si="14"/>
        <v>899728.06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843202.62</v>
      </c>
      <c r="I61" s="6">
        <v>0</v>
      </c>
      <c r="J61" s="6">
        <v>0</v>
      </c>
      <c r="K61" s="5">
        <f t="shared" si="14"/>
        <v>843202.62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402133.67</v>
      </c>
      <c r="J63" s="6">
        <v>0</v>
      </c>
      <c r="K63" s="5">
        <f t="shared" si="14"/>
        <v>402133.67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715525.21</v>
      </c>
      <c r="J64" s="6">
        <v>0</v>
      </c>
      <c r="K64" s="5">
        <f t="shared" si="14"/>
        <v>715525.21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425927.15</v>
      </c>
      <c r="K65" s="5">
        <f t="shared" si="14"/>
        <v>425927.15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2021-08-20T17:01:13Z</dcterms:modified>
  <cp:category/>
  <cp:version/>
  <cp:contentType/>
  <cp:contentStatus/>
</cp:coreProperties>
</file>