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<sst xmlns="http://schemas.openxmlformats.org/spreadsheetml/2006/main" count="74" uniqueCount="73">
  <si>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</si>
  <si>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</si>
  <si>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</si>
  <si>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</si>
  <si>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</si>
  <si>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</si>
  <si>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</si>
  <si>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</si>
  <si>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</si>
  <si>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</si>
  <si>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</si>
  <si>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</si>
  <si>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</si>
  <si>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</si>
  <si>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</si>
  <si>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</si>
  <si>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</si>
  <si>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</si>
  <si>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</si>
  <si>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</si>
  <si>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</si>
  <si>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</si>
  <si>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</si>
  <si>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</si>
  <si>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</si>
  <si>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</si>
  <si>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</si>
  <si>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</si>
  <si>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</si>
  <si>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</si>
  <si>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</si>
  <si>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</si>
  <si>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</si>
  <si>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</si>
  <si>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</si>
  <si>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</si>
  <si>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</si>
  <si>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</si>
  <si>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</si>
  <si>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</si>
  <si>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</si>
  <si>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</si>
  <si>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</si>
  <si>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</si>
  <si>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</si>
  <si>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</si>
  <si>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</si>
  <si>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</si>
  <si>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</si>
  <si>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</si>
  <si>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</si>
  <si>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</si>
  <si>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</si>
  <si>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</si>
  <si>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</si>
  <si>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</si>
  <si>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</si>
  <si>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</si>
  <si>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</si>
  <si>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</si>
  <si>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</si>
  <si>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</si>
  <si>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</si>
  <si>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</si>
  <si>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</si>
  <si>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</si>
  <si>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</si>
  <si>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</si>
  <si>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</si>
  <si>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</si>
  <si>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</si>
  <si>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</si>
  <si>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13/08/21 - VENCIMENTO 20/08/21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</si>
</sst>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253500</v>
      </c>
      <c r="C7" s="47">
        <f t="shared" si="0"/>
        <v>215374</v>
      </c>
      <c r="D7" s="47">
        <f t="shared" si="0"/>
        <v>274686</v>
      </c>
      <c r="E7" s="47">
        <f t="shared" si="0"/>
        <v>142353</v>
      </c>
      <c r="F7" s="47">
        <f t="shared" si="0"/>
        <v>173786</v>
      </c>
      <c r="G7" s="47">
        <f t="shared" si="0"/>
        <v>192948</v>
      </c>
      <c r="H7" s="47">
        <f t="shared" si="0"/>
        <v>225762</v>
      </c>
      <c r="I7" s="47">
        <f t="shared" si="0"/>
        <v>287169</v>
      </c>
      <c r="J7" s="47">
        <f t="shared" si="0"/>
        <v>89280</v>
      </c>
      <c r="K7" s="47">
        <f t="shared" si="0"/>
        <v>1854858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17805</v>
      </c>
      <c r="C8" s="45">
        <f t="shared" si="1"/>
        <v>17901</v>
      </c>
      <c r="D8" s="45">
        <f t="shared" si="1"/>
        <v>18397</v>
      </c>
      <c r="E8" s="45">
        <f t="shared" si="1"/>
        <v>10995</v>
      </c>
      <c r="F8" s="45">
        <f t="shared" si="1"/>
        <v>13188</v>
      </c>
      <c r="G8" s="45">
        <f t="shared" si="1"/>
        <v>8340</v>
      </c>
      <c r="H8" s="45">
        <f t="shared" si="1"/>
        <v>7762</v>
      </c>
      <c r="I8" s="45">
        <f t="shared" si="1"/>
        <v>17762</v>
      </c>
      <c r="J8" s="45">
        <f t="shared" si="1"/>
        <v>3145</v>
      </c>
      <c r="K8" s="38">
        <f>SUM(B8:J8)</f>
        <v>115295</v>
      </c>
      <c r="L8"/>
      <c r="M8"/>
      <c r="N8"/>
    </row>
    <row r="9" spans="1:14" ht="16.5" customHeight="1">
      <c r="A9" s="22" t="s">
        <v>35</v>
      </c>
      <c r="B9" s="45">
        <v>17783</v>
      </c>
      <c r="C9" s="45">
        <v>17894</v>
      </c>
      <c r="D9" s="45">
        <v>18391</v>
      </c>
      <c r="E9" s="45">
        <v>10973</v>
      </c>
      <c r="F9" s="45">
        <v>13170</v>
      </c>
      <c r="G9" s="45">
        <v>8339</v>
      </c>
      <c r="H9" s="45">
        <v>7762</v>
      </c>
      <c r="I9" s="45">
        <v>17721</v>
      </c>
      <c r="J9" s="45">
        <v>3145</v>
      </c>
      <c r="K9" s="38">
        <f>SUM(B9:J9)</f>
        <v>115178</v>
      </c>
      <c r="L9"/>
      <c r="M9"/>
      <c r="N9"/>
    </row>
    <row r="10" spans="1:14" ht="16.5" customHeight="1">
      <c r="A10" s="22" t="s">
        <v>34</v>
      </c>
      <c r="B10" s="45">
        <v>22</v>
      </c>
      <c r="C10" s="45">
        <v>7</v>
      </c>
      <c r="D10" s="45">
        <v>6</v>
      </c>
      <c r="E10" s="45">
        <v>22</v>
      </c>
      <c r="F10" s="45">
        <v>18</v>
      </c>
      <c r="G10" s="45">
        <v>1</v>
      </c>
      <c r="H10" s="45">
        <v>0</v>
      </c>
      <c r="I10" s="45">
        <v>41</v>
      </c>
      <c r="J10" s="45">
        <v>0</v>
      </c>
      <c r="K10" s="38">
        <f>SUM(B10:J10)</f>
        <v>117</v>
      </c>
      <c r="L10"/>
      <c r="M10"/>
      <c r="N10"/>
    </row>
    <row r="11" spans="1:14" ht="16.5" customHeight="1">
      <c r="A11" s="44" t="s">
        <v>33</v>
      </c>
      <c r="B11" s="43">
        <v>235695</v>
      </c>
      <c r="C11" s="43">
        <v>197473</v>
      </c>
      <c r="D11" s="43">
        <v>256289</v>
      </c>
      <c r="E11" s="43">
        <v>131358</v>
      </c>
      <c r="F11" s="43">
        <v>160598</v>
      </c>
      <c r="G11" s="43">
        <v>184608</v>
      </c>
      <c r="H11" s="43">
        <v>218000</v>
      </c>
      <c r="I11" s="43">
        <v>269407</v>
      </c>
      <c r="J11" s="43">
        <v>86135</v>
      </c>
      <c r="K11" s="38">
        <f>SUM(B11:J11)</f>
        <v>1739563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1.454469082669072</v>
      </c>
      <c r="C15" s="39">
        <v>1.50077447510789</v>
      </c>
      <c r="D15" s="39">
        <v>1.213917644228599</v>
      </c>
      <c r="E15" s="39">
        <v>1.603558181601834</v>
      </c>
      <c r="F15" s="39">
        <v>1.327148753145791</v>
      </c>
      <c r="G15" s="39">
        <v>1.297954899808489</v>
      </c>
      <c r="H15" s="39">
        <v>1.247304716069456</v>
      </c>
      <c r="I15" s="39">
        <v>1.304062301031915</v>
      </c>
      <c r="J15" s="39">
        <v>1.401474070323396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1295491.59</v>
      </c>
      <c r="C17" s="36">
        <f aca="true" t="shared" si="2" ref="C17:J17">C18+C19+C20+C21+C22+C23+C24</f>
        <v>1248121.07</v>
      </c>
      <c r="D17" s="36">
        <f t="shared" si="2"/>
        <v>1411259.16</v>
      </c>
      <c r="E17" s="36">
        <f t="shared" si="2"/>
        <v>850354.91</v>
      </c>
      <c r="F17" s="36">
        <f t="shared" si="2"/>
        <v>907144.17</v>
      </c>
      <c r="G17" s="36">
        <f t="shared" si="2"/>
        <v>990814.4999999999</v>
      </c>
      <c r="H17" s="36">
        <f t="shared" si="2"/>
        <v>892314.5100000001</v>
      </c>
      <c r="I17" s="36">
        <f t="shared" si="2"/>
        <v>1212704.68</v>
      </c>
      <c r="J17" s="36">
        <f t="shared" si="2"/>
        <v>451748.93999999994</v>
      </c>
      <c r="K17" s="36">
        <f aca="true" t="shared" si="3" ref="K17:K24">SUM(B17:J17)</f>
        <v>9259953.53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867907.95</v>
      </c>
      <c r="C18" s="30">
        <f t="shared" si="4"/>
        <v>809440.1</v>
      </c>
      <c r="D18" s="30">
        <f t="shared" si="4"/>
        <v>1143545.29</v>
      </c>
      <c r="E18" s="30">
        <f t="shared" si="4"/>
        <v>515958.45</v>
      </c>
      <c r="F18" s="30">
        <f t="shared" si="4"/>
        <v>666121.74</v>
      </c>
      <c r="G18" s="30">
        <f t="shared" si="4"/>
        <v>747769.97</v>
      </c>
      <c r="H18" s="30">
        <f t="shared" si="4"/>
        <v>697446.55</v>
      </c>
      <c r="I18" s="30">
        <f t="shared" si="4"/>
        <v>895507.81</v>
      </c>
      <c r="J18" s="30">
        <f t="shared" si="4"/>
        <v>315435.17</v>
      </c>
      <c r="K18" s="30">
        <f t="shared" si="3"/>
        <v>6659133.029999999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394437.33</v>
      </c>
      <c r="C19" s="30">
        <f t="shared" si="5"/>
        <v>405346.94</v>
      </c>
      <c r="D19" s="30">
        <f t="shared" si="5"/>
        <v>244624.51</v>
      </c>
      <c r="E19" s="30">
        <f t="shared" si="5"/>
        <v>311410.94</v>
      </c>
      <c r="F19" s="30">
        <f t="shared" si="5"/>
        <v>217920.9</v>
      </c>
      <c r="G19" s="30">
        <f t="shared" si="5"/>
        <v>222801.73</v>
      </c>
      <c r="H19" s="30">
        <f t="shared" si="5"/>
        <v>172481.82</v>
      </c>
      <c r="I19" s="30">
        <f t="shared" si="5"/>
        <v>272290.17</v>
      </c>
      <c r="J19" s="30">
        <f t="shared" si="5"/>
        <v>126639.04</v>
      </c>
      <c r="K19" s="30">
        <f t="shared" si="3"/>
        <v>2367953.38</v>
      </c>
      <c r="L19"/>
      <c r="M19"/>
      <c r="N19"/>
    </row>
    <row r="20" spans="1:14" ht="16.5" customHeight="1">
      <c r="A20" s="18" t="s">
        <v>28</v>
      </c>
      <c r="B20" s="30">
        <v>31805.08</v>
      </c>
      <c r="C20" s="30">
        <v>30651.57</v>
      </c>
      <c r="D20" s="30">
        <v>21697.48</v>
      </c>
      <c r="E20" s="30">
        <v>20303.06</v>
      </c>
      <c r="F20" s="30">
        <v>21760.3</v>
      </c>
      <c r="G20" s="30">
        <v>19449.47</v>
      </c>
      <c r="H20" s="30">
        <v>23324.87</v>
      </c>
      <c r="I20" s="30">
        <v>42224.24</v>
      </c>
      <c r="J20" s="30">
        <v>11591.89</v>
      </c>
      <c r="K20" s="30">
        <f t="shared" si="3"/>
        <v>222807.96000000002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-465.56</v>
      </c>
      <c r="E23" s="30">
        <v>0</v>
      </c>
      <c r="F23" s="30">
        <v>0</v>
      </c>
      <c r="G23" s="30">
        <v>-547.9</v>
      </c>
      <c r="H23" s="30">
        <v>0</v>
      </c>
      <c r="I23" s="30">
        <v>0</v>
      </c>
      <c r="J23" s="30">
        <v>0</v>
      </c>
      <c r="K23" s="30">
        <f t="shared" si="3"/>
        <v>-1013.46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-121015.06</v>
      </c>
      <c r="C27" s="30">
        <f t="shared" si="6"/>
        <v>-88109.65</v>
      </c>
      <c r="D27" s="30">
        <f t="shared" si="6"/>
        <v>-119063.22999999998</v>
      </c>
      <c r="E27" s="30">
        <f t="shared" si="6"/>
        <v>-96581.83</v>
      </c>
      <c r="F27" s="30">
        <f t="shared" si="6"/>
        <v>-57948</v>
      </c>
      <c r="G27" s="30">
        <f t="shared" si="6"/>
        <v>-86152.35</v>
      </c>
      <c r="H27" s="30">
        <f t="shared" si="6"/>
        <v>-45581.67</v>
      </c>
      <c r="I27" s="30">
        <f t="shared" si="6"/>
        <v>-95807.85</v>
      </c>
      <c r="J27" s="30">
        <f t="shared" si="6"/>
        <v>-24694.97</v>
      </c>
      <c r="K27" s="30">
        <f aca="true" t="shared" si="7" ref="K27:K35">SUM(B27:J27)</f>
        <v>-734954.61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-121015.06</v>
      </c>
      <c r="C28" s="30">
        <f t="shared" si="8"/>
        <v>-88109.65</v>
      </c>
      <c r="D28" s="30">
        <f t="shared" si="8"/>
        <v>-100566.62999999999</v>
      </c>
      <c r="E28" s="30">
        <f t="shared" si="8"/>
        <v>-96581.83</v>
      </c>
      <c r="F28" s="30">
        <f t="shared" si="8"/>
        <v>-57948</v>
      </c>
      <c r="G28" s="30">
        <f t="shared" si="8"/>
        <v>-86152.35</v>
      </c>
      <c r="H28" s="30">
        <f t="shared" si="8"/>
        <v>-45581.67</v>
      </c>
      <c r="I28" s="30">
        <f t="shared" si="8"/>
        <v>-95807.85</v>
      </c>
      <c r="J28" s="30">
        <f t="shared" si="8"/>
        <v>-19340.3</v>
      </c>
      <c r="K28" s="30">
        <f t="shared" si="7"/>
        <v>-711103.3400000001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-78245.2</v>
      </c>
      <c r="C29" s="30">
        <f aca="true" t="shared" si="9" ref="C29:J29">-ROUND((C9)*$E$3,2)</f>
        <v>-78733.6</v>
      </c>
      <c r="D29" s="30">
        <f t="shared" si="9"/>
        <v>-80920.4</v>
      </c>
      <c r="E29" s="30">
        <f t="shared" si="9"/>
        <v>-48281.2</v>
      </c>
      <c r="F29" s="30">
        <f t="shared" si="9"/>
        <v>-57948</v>
      </c>
      <c r="G29" s="30">
        <f t="shared" si="9"/>
        <v>-36691.6</v>
      </c>
      <c r="H29" s="30">
        <f t="shared" si="9"/>
        <v>-34152.8</v>
      </c>
      <c r="I29" s="30">
        <f t="shared" si="9"/>
        <v>-77972.4</v>
      </c>
      <c r="J29" s="30">
        <f t="shared" si="9"/>
        <v>-13838</v>
      </c>
      <c r="K29" s="30">
        <f t="shared" si="7"/>
        <v>-506783.19999999995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-4549.6</v>
      </c>
      <c r="C31" s="30">
        <v>-1324.4</v>
      </c>
      <c r="D31" s="30">
        <v>-1817.2</v>
      </c>
      <c r="E31" s="30">
        <v>-2186.8</v>
      </c>
      <c r="F31" s="26">
        <v>0</v>
      </c>
      <c r="G31" s="30">
        <v>-1377.2</v>
      </c>
      <c r="H31" s="30">
        <v>-463.32</v>
      </c>
      <c r="I31" s="30">
        <v>-723.05</v>
      </c>
      <c r="J31" s="30">
        <v>-223.06</v>
      </c>
      <c r="K31" s="30">
        <f t="shared" si="7"/>
        <v>-12664.63</v>
      </c>
      <c r="L31"/>
      <c r="M31"/>
      <c r="N31"/>
    </row>
    <row r="32" spans="1:14" ht="16.5" customHeight="1">
      <c r="A32" s="25" t="s">
        <v>21</v>
      </c>
      <c r="B32" s="30">
        <v>-38220.26</v>
      </c>
      <c r="C32" s="30">
        <v>-8051.65</v>
      </c>
      <c r="D32" s="30">
        <v>-17829.03</v>
      </c>
      <c r="E32" s="30">
        <v>-46113.83</v>
      </c>
      <c r="F32" s="26">
        <v>0</v>
      </c>
      <c r="G32" s="30">
        <v>-48083.55</v>
      </c>
      <c r="H32" s="30">
        <v>-10965.55</v>
      </c>
      <c r="I32" s="30">
        <v>-17112.4</v>
      </c>
      <c r="J32" s="30">
        <v>-5279.24</v>
      </c>
      <c r="K32" s="30">
        <f t="shared" si="7"/>
        <v>-191655.50999999998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1174476.53</v>
      </c>
      <c r="C47" s="27">
        <f aca="true" t="shared" si="11" ref="C47:J47">IF(C17+C27+C48&lt;0,0,C17+C27+C48)</f>
        <v>1160011.4200000002</v>
      </c>
      <c r="D47" s="27">
        <f t="shared" si="11"/>
        <v>1292195.93</v>
      </c>
      <c r="E47" s="27">
        <f t="shared" si="11"/>
        <v>753773.0800000001</v>
      </c>
      <c r="F47" s="27">
        <f t="shared" si="11"/>
        <v>849196.17</v>
      </c>
      <c r="G47" s="27">
        <f t="shared" si="11"/>
        <v>904662.1499999999</v>
      </c>
      <c r="H47" s="27">
        <f t="shared" si="11"/>
        <v>846732.8400000001</v>
      </c>
      <c r="I47" s="27">
        <f t="shared" si="11"/>
        <v>1116896.8299999998</v>
      </c>
      <c r="J47" s="27">
        <f t="shared" si="11"/>
        <v>427053.97</v>
      </c>
      <c r="K47" s="20">
        <f>SUM(B47:J47)</f>
        <v>8524998.92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1174476.53</v>
      </c>
      <c r="C53" s="10">
        <f t="shared" si="13"/>
        <v>1160011.43</v>
      </c>
      <c r="D53" s="10">
        <f t="shared" si="13"/>
        <v>1292195.93</v>
      </c>
      <c r="E53" s="10">
        <f t="shared" si="13"/>
        <v>753773.08</v>
      </c>
      <c r="F53" s="10">
        <f t="shared" si="13"/>
        <v>849196.16</v>
      </c>
      <c r="G53" s="10">
        <f t="shared" si="13"/>
        <v>904662.15</v>
      </c>
      <c r="H53" s="10">
        <f t="shared" si="13"/>
        <v>846732.83</v>
      </c>
      <c r="I53" s="10">
        <f>SUM(I54:I66)</f>
        <v>1116896.8199999998</v>
      </c>
      <c r="J53" s="10">
        <f t="shared" si="13"/>
        <v>427053.97</v>
      </c>
      <c r="K53" s="5">
        <f>SUM(K54:K66)</f>
        <v>8524998.9</v>
      </c>
      <c r="L53" s="9"/>
    </row>
    <row r="54" spans="1:11" ht="16.5" customHeight="1">
      <c r="A54" s="7" t="s">
        <v>60</v>
      </c>
      <c r="B54" s="8">
        <v>1026375.04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1026375.04</v>
      </c>
    </row>
    <row r="55" spans="1:11" ht="16.5" customHeight="1">
      <c r="A55" s="7" t="s">
        <v>61</v>
      </c>
      <c r="B55" s="8">
        <v>148101.49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148101.49</v>
      </c>
    </row>
    <row r="56" spans="1:11" ht="16.5" customHeight="1">
      <c r="A56" s="7" t="s">
        <v>4</v>
      </c>
      <c r="B56" s="6">
        <v>0</v>
      </c>
      <c r="C56" s="8">
        <v>1160011.43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1160011.43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1292195.93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1292195.93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753773.08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753773.08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849196.16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849196.16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904662.15</v>
      </c>
      <c r="H60" s="6">
        <v>0</v>
      </c>
      <c r="I60" s="6">
        <v>0</v>
      </c>
      <c r="J60" s="6">
        <v>0</v>
      </c>
      <c r="K60" s="5">
        <f t="shared" si="14"/>
        <v>904662.15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846732.83</v>
      </c>
      <c r="I61" s="6">
        <v>0</v>
      </c>
      <c r="J61" s="6">
        <v>0</v>
      </c>
      <c r="K61" s="5">
        <f t="shared" si="14"/>
        <v>846732.83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401412.72</v>
      </c>
      <c r="J63" s="6">
        <v>0</v>
      </c>
      <c r="K63" s="5">
        <f t="shared" si="14"/>
        <v>401412.72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715484.1</v>
      </c>
      <c r="J64" s="6">
        <v>0</v>
      </c>
      <c r="K64" s="5">
        <f t="shared" si="14"/>
        <v>715484.1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427053.97</v>
      </c>
      <c r="K65" s="5">
        <f t="shared" si="14"/>
        <v>427053.97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2021-08-19T18:02:46Z</dcterms:modified>
  <cp:category/>
  <cp:version/>
  <cp:contentType/>
  <cp:contentStatus/>
</cp:coreProperties>
</file>