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<sst xmlns="http://schemas.openxmlformats.org/spreadsheetml/2006/main" count="75" uniqueCount="74">
  <si>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</si>
  <si>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</si>
  <si>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</si>
  <si>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</si>
  <si>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</si>
  <si>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</si>
  <si>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</si>
  <si>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</si>
  <si>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</si>
  <si>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</si>
  <si>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</si>
  <si>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</si>
  <si>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</si>
  <si>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</si>
  <si>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</si>
  <si>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</si>
  <si>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</si>
  <si>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</si>
  <si>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</si>
  <si>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</si>
  <si>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</si>
  <si>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</si>
  <si>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</si>
  <si>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</si>
  <si>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</si>
  <si>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</si>
  <si>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</si>
  <si>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</si>
  <si>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</si>
  <si>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</si>
  <si>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</si>
  <si>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</si>
  <si>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</si>
  <si>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</si>
  <si>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</si>
  <si>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</si>
  <si>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</si>
  <si>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</si>
  <si>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</si>
  <si>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</si>
  <si>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</si>
  <si>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</si>
  <si>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</si>
  <si>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</si>
  <si>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</si>
  <si>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</si>
  <si>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</si>
  <si>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</si>
  <si>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</si>
  <si>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</si>
  <si>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</si>
  <si>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</si>
  <si>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</si>
  <si>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</si>
  <si>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</si>
  <si>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</si>
  <si>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</si>
  <si>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</si>
  <si>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</si>
  <si>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</si>
  <si>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</si>
  <si>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</si>
  <si>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</si>
  <si>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</si>
  <si>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</si>
  <si>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</si>
  <si>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</si>
  <si>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</si>
  <si>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</si>
  <si>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</si>
  <si>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</si>
  <si>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12/08/21 - VENCIMENTO 19/08/21</t>
  </si>
  <si>
    <t>5.3. Revisão de Remuneração pelo Transporte Coletivo ¹</t>
  </si>
  <si>
    <t>¹ Tarifa de remuneração por passageiro, fator de transição e ar condicionado de 01/08/21 a 11/08/21.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</si>
</sst>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259509</v>
      </c>
      <c r="C7" s="47">
        <f t="shared" si="0"/>
        <v>220549</v>
      </c>
      <c r="D7" s="47">
        <f t="shared" si="0"/>
        <v>280121</v>
      </c>
      <c r="E7" s="47">
        <f t="shared" si="0"/>
        <v>145079</v>
      </c>
      <c r="F7" s="47">
        <f t="shared" si="0"/>
        <v>176251</v>
      </c>
      <c r="G7" s="47">
        <f t="shared" si="0"/>
        <v>197089</v>
      </c>
      <c r="H7" s="47">
        <f t="shared" si="0"/>
        <v>229264</v>
      </c>
      <c r="I7" s="47">
        <f t="shared" si="0"/>
        <v>294659</v>
      </c>
      <c r="J7" s="47">
        <f t="shared" si="0"/>
        <v>91266</v>
      </c>
      <c r="K7" s="47">
        <f t="shared" si="0"/>
        <v>1893787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17757</v>
      </c>
      <c r="C8" s="45">
        <f t="shared" si="1"/>
        <v>17680</v>
      </c>
      <c r="D8" s="45">
        <f t="shared" si="1"/>
        <v>18714</v>
      </c>
      <c r="E8" s="45">
        <f t="shared" si="1"/>
        <v>11250</v>
      </c>
      <c r="F8" s="45">
        <f t="shared" si="1"/>
        <v>13166</v>
      </c>
      <c r="G8" s="45">
        <f t="shared" si="1"/>
        <v>8169</v>
      </c>
      <c r="H8" s="45">
        <f t="shared" si="1"/>
        <v>7446</v>
      </c>
      <c r="I8" s="45">
        <f t="shared" si="1"/>
        <v>17983</v>
      </c>
      <c r="J8" s="45">
        <f t="shared" si="1"/>
        <v>3224</v>
      </c>
      <c r="K8" s="38">
        <f>SUM(B8:J8)</f>
        <v>115389</v>
      </c>
      <c r="L8"/>
      <c r="M8"/>
      <c r="N8"/>
    </row>
    <row r="9" spans="1:14" ht="16.5" customHeight="1">
      <c r="A9" s="22" t="s">
        <v>34</v>
      </c>
      <c r="B9" s="45">
        <v>17738</v>
      </c>
      <c r="C9" s="45">
        <v>17677</v>
      </c>
      <c r="D9" s="45">
        <v>18712</v>
      </c>
      <c r="E9" s="45">
        <v>11230</v>
      </c>
      <c r="F9" s="45">
        <v>13142</v>
      </c>
      <c r="G9" s="45">
        <v>8166</v>
      </c>
      <c r="H9" s="45">
        <v>7446</v>
      </c>
      <c r="I9" s="45">
        <v>17940</v>
      </c>
      <c r="J9" s="45">
        <v>3224</v>
      </c>
      <c r="K9" s="38">
        <f>SUM(B9:J9)</f>
        <v>115275</v>
      </c>
      <c r="L9"/>
      <c r="M9"/>
      <c r="N9"/>
    </row>
    <row r="10" spans="1:14" ht="16.5" customHeight="1">
      <c r="A10" s="22" t="s">
        <v>33</v>
      </c>
      <c r="B10" s="45">
        <v>19</v>
      </c>
      <c r="C10" s="45">
        <v>3</v>
      </c>
      <c r="D10" s="45">
        <v>2</v>
      </c>
      <c r="E10" s="45">
        <v>20</v>
      </c>
      <c r="F10" s="45">
        <v>24</v>
      </c>
      <c r="G10" s="45">
        <v>3</v>
      </c>
      <c r="H10" s="45">
        <v>0</v>
      </c>
      <c r="I10" s="45">
        <v>43</v>
      </c>
      <c r="J10" s="45">
        <v>0</v>
      </c>
      <c r="K10" s="38">
        <f>SUM(B10:J10)</f>
        <v>114</v>
      </c>
      <c r="L10"/>
      <c r="M10"/>
      <c r="N10"/>
    </row>
    <row r="11" spans="1:14" ht="16.5" customHeight="1">
      <c r="A11" s="44" t="s">
        <v>32</v>
      </c>
      <c r="B11" s="43">
        <v>241752</v>
      </c>
      <c r="C11" s="43">
        <v>202869</v>
      </c>
      <c r="D11" s="43">
        <v>261407</v>
      </c>
      <c r="E11" s="43">
        <v>133829</v>
      </c>
      <c r="F11" s="43">
        <v>163085</v>
      </c>
      <c r="G11" s="43">
        <v>188920</v>
      </c>
      <c r="H11" s="43">
        <v>221818</v>
      </c>
      <c r="I11" s="43">
        <v>276676</v>
      </c>
      <c r="J11" s="43">
        <v>88042</v>
      </c>
      <c r="K11" s="38">
        <f>SUM(B11:J11)</f>
        <v>1778398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1.410162410318203</v>
      </c>
      <c r="C15" s="39">
        <v>1.461776586569264</v>
      </c>
      <c r="D15" s="39">
        <v>1.189814279674666</v>
      </c>
      <c r="E15" s="39">
        <v>1.573037764427793</v>
      </c>
      <c r="F15" s="39">
        <v>1.296348326761371</v>
      </c>
      <c r="G15" s="39">
        <v>1.263574607250171</v>
      </c>
      <c r="H15" s="39">
        <v>1.217767561306678</v>
      </c>
      <c r="I15" s="39">
        <v>1.266702407650115</v>
      </c>
      <c r="J15" s="39">
        <v>1.374406266938804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1285649.76</v>
      </c>
      <c r="C17" s="36">
        <f aca="true" t="shared" si="2" ref="C17:J17">C18+C19+C20+C21+C22+C23+C24</f>
        <v>1244574.68</v>
      </c>
      <c r="D17" s="36">
        <f t="shared" si="2"/>
        <v>1410847.18</v>
      </c>
      <c r="E17" s="36">
        <f t="shared" si="2"/>
        <v>850308.8099999999</v>
      </c>
      <c r="F17" s="36">
        <f t="shared" si="2"/>
        <v>898747.9499999998</v>
      </c>
      <c r="G17" s="36">
        <f t="shared" si="2"/>
        <v>985026.4800000001</v>
      </c>
      <c r="H17" s="36">
        <f t="shared" si="2"/>
        <v>884772.9</v>
      </c>
      <c r="I17" s="36">
        <f t="shared" si="2"/>
        <v>1208317.67</v>
      </c>
      <c r="J17" s="36">
        <f t="shared" si="2"/>
        <v>452809.25</v>
      </c>
      <c r="K17" s="36">
        <f aca="true" t="shared" si="3" ref="K17:K24">SUM(B17:J17)</f>
        <v>9221054.68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888480.96</v>
      </c>
      <c r="C18" s="30">
        <f t="shared" si="4"/>
        <v>828889.31</v>
      </c>
      <c r="D18" s="30">
        <f t="shared" si="4"/>
        <v>1166171.74</v>
      </c>
      <c r="E18" s="30">
        <f t="shared" si="4"/>
        <v>525838.84</v>
      </c>
      <c r="F18" s="30">
        <f t="shared" si="4"/>
        <v>675570.08</v>
      </c>
      <c r="G18" s="30">
        <f t="shared" si="4"/>
        <v>763818.42</v>
      </c>
      <c r="H18" s="30">
        <f t="shared" si="4"/>
        <v>708265.28</v>
      </c>
      <c r="I18" s="30">
        <f t="shared" si="4"/>
        <v>918864.63</v>
      </c>
      <c r="J18" s="30">
        <f t="shared" si="4"/>
        <v>322451.9</v>
      </c>
      <c r="K18" s="30">
        <f t="shared" si="3"/>
        <v>6798351.16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364421.49</v>
      </c>
      <c r="C19" s="30">
        <f t="shared" si="5"/>
        <v>382761.68</v>
      </c>
      <c r="D19" s="30">
        <f t="shared" si="5"/>
        <v>221356.05</v>
      </c>
      <c r="E19" s="30">
        <f t="shared" si="5"/>
        <v>301325.51</v>
      </c>
      <c r="F19" s="30">
        <f t="shared" si="5"/>
        <v>200204.06</v>
      </c>
      <c r="G19" s="30">
        <f t="shared" si="5"/>
        <v>201323.14</v>
      </c>
      <c r="H19" s="30">
        <f t="shared" si="5"/>
        <v>154237.2</v>
      </c>
      <c r="I19" s="30">
        <f t="shared" si="5"/>
        <v>245063.41</v>
      </c>
      <c r="J19" s="30">
        <f t="shared" si="5"/>
        <v>120728.01</v>
      </c>
      <c r="K19" s="30">
        <f t="shared" si="3"/>
        <v>2191420.55</v>
      </c>
      <c r="L19"/>
      <c r="M19"/>
      <c r="N19"/>
    </row>
    <row r="20" spans="1:14" ht="16.5" customHeight="1">
      <c r="A20" s="18" t="s">
        <v>27</v>
      </c>
      <c r="B20" s="30">
        <v>31406.08</v>
      </c>
      <c r="C20" s="30">
        <v>30241.23</v>
      </c>
      <c r="D20" s="30">
        <v>21694.73</v>
      </c>
      <c r="E20" s="30">
        <v>20462</v>
      </c>
      <c r="F20" s="30">
        <v>21632.58</v>
      </c>
      <c r="G20" s="30">
        <v>19201.17</v>
      </c>
      <c r="H20" s="30">
        <v>23209.15</v>
      </c>
      <c r="I20" s="30">
        <v>41707.17</v>
      </c>
      <c r="J20" s="30">
        <v>11546.5</v>
      </c>
      <c r="K20" s="30">
        <f t="shared" si="3"/>
        <v>221100.61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-232.78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-890.26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110099.44000000002</v>
      </c>
      <c r="C27" s="30">
        <f t="shared" si="6"/>
        <v>136556.40999999997</v>
      </c>
      <c r="D27" s="30">
        <f t="shared" si="6"/>
        <v>138806.13</v>
      </c>
      <c r="E27" s="30">
        <f t="shared" si="6"/>
        <v>49888.58</v>
      </c>
      <c r="F27" s="30">
        <f t="shared" si="6"/>
        <v>108223.59999999999</v>
      </c>
      <c r="G27" s="30">
        <f t="shared" si="6"/>
        <v>89394.23999999999</v>
      </c>
      <c r="H27" s="30">
        <f t="shared" si="6"/>
        <v>119847.12</v>
      </c>
      <c r="I27" s="30">
        <f t="shared" si="6"/>
        <v>122436.26999999999</v>
      </c>
      <c r="J27" s="30">
        <f t="shared" si="6"/>
        <v>53884.52</v>
      </c>
      <c r="K27" s="30">
        <f aca="true" t="shared" si="7" ref="K27:K35">SUM(B27:J27)</f>
        <v>929136.31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-121943.43999999999</v>
      </c>
      <c r="C28" s="30">
        <f t="shared" si="8"/>
        <v>-87135.46</v>
      </c>
      <c r="D28" s="30">
        <f t="shared" si="8"/>
        <v>-100473.56999999999</v>
      </c>
      <c r="E28" s="30">
        <f t="shared" si="8"/>
        <v>-100536.36</v>
      </c>
      <c r="F28" s="30">
        <f t="shared" si="8"/>
        <v>-57824.8</v>
      </c>
      <c r="G28" s="30">
        <f t="shared" si="8"/>
        <v>-92300.81</v>
      </c>
      <c r="H28" s="30">
        <f t="shared" si="8"/>
        <v>-45074.44</v>
      </c>
      <c r="I28" s="30">
        <f t="shared" si="8"/>
        <v>-98149.69</v>
      </c>
      <c r="J28" s="30">
        <f t="shared" si="8"/>
        <v>-20113.09</v>
      </c>
      <c r="K28" s="30">
        <f t="shared" si="7"/>
        <v>-723551.6599999998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-78047.2</v>
      </c>
      <c r="C29" s="30">
        <f aca="true" t="shared" si="9" ref="C29:J29">-ROUND((C9)*$E$3,2)</f>
        <v>-77778.8</v>
      </c>
      <c r="D29" s="30">
        <f t="shared" si="9"/>
        <v>-82332.8</v>
      </c>
      <c r="E29" s="30">
        <f t="shared" si="9"/>
        <v>-49412</v>
      </c>
      <c r="F29" s="30">
        <f t="shared" si="9"/>
        <v>-57824.8</v>
      </c>
      <c r="G29" s="30">
        <f t="shared" si="9"/>
        <v>-35930.4</v>
      </c>
      <c r="H29" s="30">
        <f t="shared" si="9"/>
        <v>-32762.4</v>
      </c>
      <c r="I29" s="30">
        <f t="shared" si="9"/>
        <v>-78936</v>
      </c>
      <c r="J29" s="30">
        <f t="shared" si="9"/>
        <v>-14185.6</v>
      </c>
      <c r="K29" s="30">
        <f t="shared" si="7"/>
        <v>-507210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-4272.4</v>
      </c>
      <c r="C31" s="30">
        <v>-1386</v>
      </c>
      <c r="D31" s="30">
        <v>-1632.4</v>
      </c>
      <c r="E31" s="30">
        <v>-1870</v>
      </c>
      <c r="F31" s="26">
        <v>0</v>
      </c>
      <c r="G31" s="30">
        <v>-1870</v>
      </c>
      <c r="H31" s="30">
        <v>-512.96</v>
      </c>
      <c r="I31" s="30">
        <v>-800.51</v>
      </c>
      <c r="J31" s="30">
        <v>-246.96</v>
      </c>
      <c r="K31" s="30">
        <f t="shared" si="7"/>
        <v>-12591.229999999998</v>
      </c>
      <c r="L31"/>
      <c r="M31"/>
      <c r="N31"/>
    </row>
    <row r="32" spans="1:14" ht="16.5" customHeight="1">
      <c r="A32" s="25" t="s">
        <v>20</v>
      </c>
      <c r="B32" s="30">
        <v>-39623.84</v>
      </c>
      <c r="C32" s="30">
        <v>-7970.66</v>
      </c>
      <c r="D32" s="30">
        <v>-16508.37</v>
      </c>
      <c r="E32" s="30">
        <v>-49254.36</v>
      </c>
      <c r="F32" s="26">
        <v>0</v>
      </c>
      <c r="G32" s="30">
        <v>-54500.41</v>
      </c>
      <c r="H32" s="30">
        <v>-11799.08</v>
      </c>
      <c r="I32" s="30">
        <v>-18413.18</v>
      </c>
      <c r="J32" s="30">
        <v>-5680.53</v>
      </c>
      <c r="K32" s="30">
        <f t="shared" si="7"/>
        <v>-203750.43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232042.88</v>
      </c>
      <c r="C45" s="27">
        <v>223691.87</v>
      </c>
      <c r="D45" s="27">
        <v>257776.3</v>
      </c>
      <c r="E45" s="27">
        <v>150424.94</v>
      </c>
      <c r="F45" s="27">
        <v>166048.4</v>
      </c>
      <c r="G45" s="27">
        <v>181695.05</v>
      </c>
      <c r="H45" s="27">
        <v>164921.56</v>
      </c>
      <c r="I45" s="27">
        <v>220585.96</v>
      </c>
      <c r="J45" s="27">
        <v>79352.28</v>
      </c>
      <c r="K45" s="27">
        <f>SUM(B45:J45)</f>
        <v>1676539.24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1395749.2</v>
      </c>
      <c r="C47" s="27">
        <f aca="true" t="shared" si="11" ref="C47:J47">IF(C17+C27+C48&lt;0,0,C17+C27+C48)</f>
        <v>1381131.0899999999</v>
      </c>
      <c r="D47" s="27">
        <f t="shared" si="11"/>
        <v>1549653.31</v>
      </c>
      <c r="E47" s="27">
        <f t="shared" si="11"/>
        <v>900197.3899999999</v>
      </c>
      <c r="F47" s="27">
        <f t="shared" si="11"/>
        <v>1006971.5499999998</v>
      </c>
      <c r="G47" s="27">
        <f t="shared" si="11"/>
        <v>1074420.7200000002</v>
      </c>
      <c r="H47" s="27">
        <f t="shared" si="11"/>
        <v>1004620.02</v>
      </c>
      <c r="I47" s="27">
        <f t="shared" si="11"/>
        <v>1330753.94</v>
      </c>
      <c r="J47" s="27">
        <f t="shared" si="11"/>
        <v>506693.77</v>
      </c>
      <c r="K47" s="20">
        <f>SUM(B47:J47)</f>
        <v>10150190.989999998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1395749.21</v>
      </c>
      <c r="C53" s="10">
        <f t="shared" si="13"/>
        <v>1381131.08</v>
      </c>
      <c r="D53" s="10">
        <f t="shared" si="13"/>
        <v>1549653.29</v>
      </c>
      <c r="E53" s="10">
        <f t="shared" si="13"/>
        <v>900197.39</v>
      </c>
      <c r="F53" s="10">
        <f t="shared" si="13"/>
        <v>1006971.55</v>
      </c>
      <c r="G53" s="10">
        <f t="shared" si="13"/>
        <v>1074420.72</v>
      </c>
      <c r="H53" s="10">
        <f t="shared" si="13"/>
        <v>1004620.01</v>
      </c>
      <c r="I53" s="10">
        <f>SUM(I54:I66)</f>
        <v>1330753.9300000002</v>
      </c>
      <c r="J53" s="10">
        <f t="shared" si="13"/>
        <v>506693.77</v>
      </c>
      <c r="K53" s="5">
        <f>SUM(K54:K66)</f>
        <v>10150190.95</v>
      </c>
      <c r="L53" s="9"/>
    </row>
    <row r="54" spans="1:11" ht="16.5" customHeight="1">
      <c r="A54" s="7" t="s">
        <v>59</v>
      </c>
      <c r="B54" s="8">
        <v>1220139.01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1220139.01</v>
      </c>
    </row>
    <row r="55" spans="1:11" ht="16.5" customHeight="1">
      <c r="A55" s="7" t="s">
        <v>60</v>
      </c>
      <c r="B55" s="8">
        <v>175610.2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175610.2</v>
      </c>
    </row>
    <row r="56" spans="1:11" ht="16.5" customHeight="1">
      <c r="A56" s="7" t="s">
        <v>4</v>
      </c>
      <c r="B56" s="6">
        <v>0</v>
      </c>
      <c r="C56" s="8">
        <v>1381131.08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1381131.08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1549653.29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1549653.29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900197.39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900197.39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1006971.55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1006971.55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1074420.72</v>
      </c>
      <c r="H60" s="6">
        <v>0</v>
      </c>
      <c r="I60" s="6">
        <v>0</v>
      </c>
      <c r="J60" s="6">
        <v>0</v>
      </c>
      <c r="K60" s="5">
        <f t="shared" si="14"/>
        <v>1074420.72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1004620.01</v>
      </c>
      <c r="I61" s="6">
        <v>0</v>
      </c>
      <c r="J61" s="6">
        <v>0</v>
      </c>
      <c r="K61" s="5">
        <f t="shared" si="14"/>
        <v>1004620.01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479373</v>
      </c>
      <c r="J63" s="6">
        <v>0</v>
      </c>
      <c r="K63" s="5">
        <f t="shared" si="14"/>
        <v>479373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851380.93</v>
      </c>
      <c r="J64" s="6">
        <v>0</v>
      </c>
      <c r="K64" s="5">
        <f t="shared" si="14"/>
        <v>851380.93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506693.77</v>
      </c>
      <c r="K65" s="5">
        <f t="shared" si="14"/>
        <v>506693.77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2021-08-19T13:58:12Z</dcterms:modified>
  <cp:category/>
  <cp:version/>
  <cp:contentType/>
  <cp:contentStatus/>
</cp:coreProperties>
</file>