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<sst xmlns="http://schemas.openxmlformats.org/spreadsheetml/2006/main" count="74" uniqueCount="73">
  <si>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</si>
  <si>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</si>
  <si>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</si>
  <si>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</si>
  <si>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</si>
  <si>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</si>
  <si>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</si>
  <si>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</si>
  <si>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</si>
  <si>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</si>
  <si>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</si>
  <si>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</si>
  <si>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</si>
  <si>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</si>
  <si>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</si>
  <si>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</si>
  <si>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</si>
  <si>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</si>
  <si>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</si>
  <si>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</si>
  <si>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</si>
  <si>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</si>
  <si>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</si>
  <si>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</si>
  <si>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</si>
  <si>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</si>
  <si>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</si>
  <si>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</si>
  <si>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</si>
  <si>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</si>
  <si>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</si>
  <si>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</si>
  <si>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</si>
  <si>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</si>
  <si>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</si>
  <si>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</si>
  <si>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</si>
  <si>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</si>
  <si>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</si>
  <si>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</si>
  <si>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</si>
  <si>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</si>
  <si>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</si>
  <si>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</si>
  <si>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</si>
  <si>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</si>
  <si>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</si>
  <si>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</si>
  <si>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</si>
  <si>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</si>
  <si>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</si>
  <si>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</si>
  <si>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</si>
  <si>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</si>
  <si>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</si>
  <si>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</si>
  <si>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</si>
  <si>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</si>
  <si>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</si>
  <si>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</si>
  <si>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</si>
  <si>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</si>
  <si>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</si>
  <si>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</si>
  <si>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</si>
  <si>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</si>
  <si>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</si>
  <si>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</si>
  <si>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</si>
  <si>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</si>
  <si>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</si>
  <si>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</si>
  <si>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11/08/21 - VENCIMENTO 18/08/21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</si>
</sst>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264371</v>
      </c>
      <c r="C7" s="47">
        <f t="shared" si="0"/>
        <v>223927</v>
      </c>
      <c r="D7" s="47">
        <f t="shared" si="0"/>
        <v>286882</v>
      </c>
      <c r="E7" s="47">
        <f t="shared" si="0"/>
        <v>147292</v>
      </c>
      <c r="F7" s="47">
        <f t="shared" si="0"/>
        <v>178473</v>
      </c>
      <c r="G7" s="47">
        <f t="shared" si="0"/>
        <v>199756</v>
      </c>
      <c r="H7" s="47">
        <f t="shared" si="0"/>
        <v>231308</v>
      </c>
      <c r="I7" s="47">
        <f t="shared" si="0"/>
        <v>296524</v>
      </c>
      <c r="J7" s="47">
        <f t="shared" si="0"/>
        <v>91187</v>
      </c>
      <c r="K7" s="47">
        <f t="shared" si="0"/>
        <v>1919720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18453</v>
      </c>
      <c r="C8" s="45">
        <f t="shared" si="1"/>
        <v>17992</v>
      </c>
      <c r="D8" s="45">
        <f t="shared" si="1"/>
        <v>19425</v>
      </c>
      <c r="E8" s="45">
        <f t="shared" si="1"/>
        <v>11720</v>
      </c>
      <c r="F8" s="45">
        <f t="shared" si="1"/>
        <v>13626</v>
      </c>
      <c r="G8" s="45">
        <f t="shared" si="1"/>
        <v>8342</v>
      </c>
      <c r="H8" s="45">
        <f t="shared" si="1"/>
        <v>7864</v>
      </c>
      <c r="I8" s="45">
        <f t="shared" si="1"/>
        <v>18394</v>
      </c>
      <c r="J8" s="45">
        <f t="shared" si="1"/>
        <v>3192</v>
      </c>
      <c r="K8" s="38">
        <f>SUM(B8:J8)</f>
        <v>119008</v>
      </c>
      <c r="L8"/>
      <c r="M8"/>
      <c r="N8"/>
    </row>
    <row r="9" spans="1:14" ht="16.5" customHeight="1">
      <c r="A9" s="22" t="s">
        <v>35</v>
      </c>
      <c r="B9" s="45">
        <v>18434</v>
      </c>
      <c r="C9" s="45">
        <v>17987</v>
      </c>
      <c r="D9" s="45">
        <v>19422</v>
      </c>
      <c r="E9" s="45">
        <v>11683</v>
      </c>
      <c r="F9" s="45">
        <v>13611</v>
      </c>
      <c r="G9" s="45">
        <v>8340</v>
      </c>
      <c r="H9" s="45">
        <v>7864</v>
      </c>
      <c r="I9" s="45">
        <v>18340</v>
      </c>
      <c r="J9" s="45">
        <v>3192</v>
      </c>
      <c r="K9" s="38">
        <f>SUM(B9:J9)</f>
        <v>118873</v>
      </c>
      <c r="L9"/>
      <c r="M9"/>
      <c r="N9"/>
    </row>
    <row r="10" spans="1:14" ht="16.5" customHeight="1">
      <c r="A10" s="22" t="s">
        <v>34</v>
      </c>
      <c r="B10" s="45">
        <v>19</v>
      </c>
      <c r="C10" s="45">
        <v>5</v>
      </c>
      <c r="D10" s="45">
        <v>3</v>
      </c>
      <c r="E10" s="45">
        <v>37</v>
      </c>
      <c r="F10" s="45">
        <v>15</v>
      </c>
      <c r="G10" s="45">
        <v>2</v>
      </c>
      <c r="H10" s="45">
        <v>0</v>
      </c>
      <c r="I10" s="45">
        <v>54</v>
      </c>
      <c r="J10" s="45">
        <v>0</v>
      </c>
      <c r="K10" s="38">
        <f>SUM(B10:J10)</f>
        <v>135</v>
      </c>
      <c r="L10"/>
      <c r="M10"/>
      <c r="N10"/>
    </row>
    <row r="11" spans="1:14" ht="16.5" customHeight="1">
      <c r="A11" s="44" t="s">
        <v>33</v>
      </c>
      <c r="B11" s="43">
        <v>245918</v>
      </c>
      <c r="C11" s="43">
        <v>205935</v>
      </c>
      <c r="D11" s="43">
        <v>267457</v>
      </c>
      <c r="E11" s="43">
        <v>135572</v>
      </c>
      <c r="F11" s="43">
        <v>164847</v>
      </c>
      <c r="G11" s="43">
        <v>191414</v>
      </c>
      <c r="H11" s="43">
        <v>223444</v>
      </c>
      <c r="I11" s="43">
        <v>278130</v>
      </c>
      <c r="J11" s="43">
        <v>87995</v>
      </c>
      <c r="K11" s="38">
        <f>SUM(B11:J11)</f>
        <v>1800712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1.392611021824213</v>
      </c>
      <c r="C15" s="39">
        <v>1.44053678723022</v>
      </c>
      <c r="D15" s="39">
        <v>1.163082528991</v>
      </c>
      <c r="E15" s="39">
        <v>1.548930990697768</v>
      </c>
      <c r="F15" s="39">
        <v>1.283127751919225</v>
      </c>
      <c r="G15" s="39">
        <v>1.252342776920323</v>
      </c>
      <c r="H15" s="39">
        <v>1.211547791765241</v>
      </c>
      <c r="I15" s="39">
        <v>1.260059081098851</v>
      </c>
      <c r="J15" s="39">
        <v>1.381670839908902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1268078.99</v>
      </c>
      <c r="C17" s="36">
        <f aca="true" t="shared" si="2" ref="C17:J17">C18+C19+C20+C21+C22+C23+C24</f>
        <v>1220295.6300000001</v>
      </c>
      <c r="D17" s="36">
        <f t="shared" si="2"/>
        <v>1384519.74</v>
      </c>
      <c r="E17" s="36">
        <f t="shared" si="2"/>
        <v>833401.8799999999</v>
      </c>
      <c r="F17" s="36">
        <f t="shared" si="2"/>
        <v>883025.4999999999</v>
      </c>
      <c r="G17" s="36">
        <f t="shared" si="2"/>
        <v>970145.72</v>
      </c>
      <c r="H17" s="36">
        <f t="shared" si="2"/>
        <v>870518.43</v>
      </c>
      <c r="I17" s="36">
        <f t="shared" si="2"/>
        <v>1185909.23</v>
      </c>
      <c r="J17" s="36">
        <f t="shared" si="2"/>
        <v>445696.63</v>
      </c>
      <c r="K17" s="36">
        <f aca="true" t="shared" si="3" ref="K17:K24">SUM(B17:J17)</f>
        <v>9061591.75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887387.7</v>
      </c>
      <c r="C18" s="30">
        <f t="shared" si="4"/>
        <v>825081.42</v>
      </c>
      <c r="D18" s="30">
        <f t="shared" si="4"/>
        <v>1170908.88</v>
      </c>
      <c r="E18" s="30">
        <f t="shared" si="4"/>
        <v>523387.39</v>
      </c>
      <c r="F18" s="30">
        <f t="shared" si="4"/>
        <v>670665.84</v>
      </c>
      <c r="G18" s="30">
        <f t="shared" si="4"/>
        <v>758972.92</v>
      </c>
      <c r="H18" s="30">
        <f t="shared" si="4"/>
        <v>700562.54</v>
      </c>
      <c r="I18" s="30">
        <f t="shared" si="4"/>
        <v>906562.83</v>
      </c>
      <c r="J18" s="30">
        <f t="shared" si="4"/>
        <v>315862.65</v>
      </c>
      <c r="K18" s="30">
        <f t="shared" si="3"/>
        <v>6759392.170000001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348398.19</v>
      </c>
      <c r="C19" s="30">
        <f t="shared" si="5"/>
        <v>363478.72</v>
      </c>
      <c r="D19" s="30">
        <f t="shared" si="5"/>
        <v>190954.78</v>
      </c>
      <c r="E19" s="30">
        <f t="shared" si="5"/>
        <v>287303.56</v>
      </c>
      <c r="F19" s="30">
        <f t="shared" si="5"/>
        <v>189884.11</v>
      </c>
      <c r="G19" s="30">
        <f t="shared" si="5"/>
        <v>191521.33</v>
      </c>
      <c r="H19" s="30">
        <f t="shared" si="5"/>
        <v>148202.46</v>
      </c>
      <c r="I19" s="30">
        <f t="shared" si="5"/>
        <v>235759.9</v>
      </c>
      <c r="J19" s="30">
        <f t="shared" si="5"/>
        <v>120555.56</v>
      </c>
      <c r="K19" s="30">
        <f t="shared" si="3"/>
        <v>2076058.6099999999</v>
      </c>
      <c r="L19"/>
      <c r="M19"/>
      <c r="N19"/>
    </row>
    <row r="20" spans="1:14" ht="16.5" customHeight="1">
      <c r="A20" s="18" t="s">
        <v>28</v>
      </c>
      <c r="B20" s="30">
        <v>30951.87</v>
      </c>
      <c r="C20" s="30">
        <v>29053.03</v>
      </c>
      <c r="D20" s="30">
        <v>21147.81</v>
      </c>
      <c r="E20" s="30">
        <v>20028.47</v>
      </c>
      <c r="F20" s="30">
        <v>21134.32</v>
      </c>
      <c r="G20" s="30">
        <v>18967.72</v>
      </c>
      <c r="H20" s="30">
        <v>22692.16</v>
      </c>
      <c r="I20" s="30">
        <v>40904.04</v>
      </c>
      <c r="J20" s="30">
        <v>11195.58</v>
      </c>
      <c r="K20" s="30">
        <f t="shared" si="3"/>
        <v>216075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-349.17</v>
      </c>
      <c r="E23" s="30">
        <v>0</v>
      </c>
      <c r="F23" s="30">
        <v>0</v>
      </c>
      <c r="G23" s="30">
        <v>-657.48</v>
      </c>
      <c r="H23" s="30">
        <v>0</v>
      </c>
      <c r="I23" s="30">
        <v>0</v>
      </c>
      <c r="J23" s="30">
        <v>0</v>
      </c>
      <c r="K23" s="30">
        <f t="shared" si="3"/>
        <v>-1006.6500000000001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-130053.77</v>
      </c>
      <c r="C27" s="30">
        <f t="shared" si="6"/>
        <v>-89524.70999999999</v>
      </c>
      <c r="D27" s="30">
        <f t="shared" si="6"/>
        <v>-125874.26000000001</v>
      </c>
      <c r="E27" s="30">
        <f t="shared" si="6"/>
        <v>-113606.62</v>
      </c>
      <c r="F27" s="30">
        <f t="shared" si="6"/>
        <v>-59888.4</v>
      </c>
      <c r="G27" s="30">
        <f t="shared" si="6"/>
        <v>-90083.27</v>
      </c>
      <c r="H27" s="30">
        <f t="shared" si="6"/>
        <v>-49104.7</v>
      </c>
      <c r="I27" s="30">
        <f t="shared" si="6"/>
        <v>-103328.99</v>
      </c>
      <c r="J27" s="30">
        <f t="shared" si="6"/>
        <v>-26381.83</v>
      </c>
      <c r="K27" s="30">
        <f aca="true" t="shared" si="7" ref="K27:K35">SUM(B27:J27)</f>
        <v>-787846.5499999999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-130053.77</v>
      </c>
      <c r="C28" s="30">
        <f t="shared" si="8"/>
        <v>-89524.70999999999</v>
      </c>
      <c r="D28" s="30">
        <f t="shared" si="8"/>
        <v>-107377.66</v>
      </c>
      <c r="E28" s="30">
        <f t="shared" si="8"/>
        <v>-113606.62</v>
      </c>
      <c r="F28" s="30">
        <f t="shared" si="8"/>
        <v>-59888.4</v>
      </c>
      <c r="G28" s="30">
        <f t="shared" si="8"/>
        <v>-90083.27</v>
      </c>
      <c r="H28" s="30">
        <f t="shared" si="8"/>
        <v>-49104.7</v>
      </c>
      <c r="I28" s="30">
        <f t="shared" si="8"/>
        <v>-103328.99</v>
      </c>
      <c r="J28" s="30">
        <f t="shared" si="8"/>
        <v>-21027.16</v>
      </c>
      <c r="K28" s="30">
        <f t="shared" si="7"/>
        <v>-763995.28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-81109.6</v>
      </c>
      <c r="C29" s="30">
        <f aca="true" t="shared" si="9" ref="C29:J29">-ROUND((C9)*$E$3,2)</f>
        <v>-79142.8</v>
      </c>
      <c r="D29" s="30">
        <f t="shared" si="9"/>
        <v>-85456.8</v>
      </c>
      <c r="E29" s="30">
        <f t="shared" si="9"/>
        <v>-51405.2</v>
      </c>
      <c r="F29" s="30">
        <f t="shared" si="9"/>
        <v>-59888.4</v>
      </c>
      <c r="G29" s="30">
        <f t="shared" si="9"/>
        <v>-36696</v>
      </c>
      <c r="H29" s="30">
        <f t="shared" si="9"/>
        <v>-34601.6</v>
      </c>
      <c r="I29" s="30">
        <f t="shared" si="9"/>
        <v>-80696</v>
      </c>
      <c r="J29" s="30">
        <f t="shared" si="9"/>
        <v>-14044.8</v>
      </c>
      <c r="K29" s="30">
        <f t="shared" si="7"/>
        <v>-523041.2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-4312</v>
      </c>
      <c r="C31" s="30">
        <v>-1324.4</v>
      </c>
      <c r="D31" s="30">
        <v>-1724.8</v>
      </c>
      <c r="E31" s="30">
        <v>-2024</v>
      </c>
      <c r="F31" s="26">
        <v>0</v>
      </c>
      <c r="G31" s="30">
        <v>-1324.4</v>
      </c>
      <c r="H31" s="30">
        <v>-330.94</v>
      </c>
      <c r="I31" s="30">
        <v>-516.47</v>
      </c>
      <c r="J31" s="30">
        <v>-159.33</v>
      </c>
      <c r="K31" s="30">
        <f t="shared" si="7"/>
        <v>-11716.34</v>
      </c>
      <c r="L31"/>
      <c r="M31"/>
      <c r="N31"/>
    </row>
    <row r="32" spans="1:14" ht="16.5" customHeight="1">
      <c r="A32" s="25" t="s">
        <v>21</v>
      </c>
      <c r="B32" s="30">
        <v>-44632.17</v>
      </c>
      <c r="C32" s="30">
        <v>-9057.51</v>
      </c>
      <c r="D32" s="30">
        <v>-20196.06</v>
      </c>
      <c r="E32" s="30">
        <v>-60177.42</v>
      </c>
      <c r="F32" s="26">
        <v>0</v>
      </c>
      <c r="G32" s="30">
        <v>-52062.87</v>
      </c>
      <c r="H32" s="30">
        <v>-14172.16</v>
      </c>
      <c r="I32" s="30">
        <v>-22116.52</v>
      </c>
      <c r="J32" s="30">
        <v>-6823.03</v>
      </c>
      <c r="K32" s="30">
        <f t="shared" si="7"/>
        <v>-229237.74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1138025.22</v>
      </c>
      <c r="C47" s="27">
        <f aca="true" t="shared" si="11" ref="C47:J47">IF(C17+C27+C48&lt;0,0,C17+C27+C48)</f>
        <v>1130770.9200000002</v>
      </c>
      <c r="D47" s="27">
        <f t="shared" si="11"/>
        <v>1258645.48</v>
      </c>
      <c r="E47" s="27">
        <f t="shared" si="11"/>
        <v>719795.2599999999</v>
      </c>
      <c r="F47" s="27">
        <f t="shared" si="11"/>
        <v>823137.0999999999</v>
      </c>
      <c r="G47" s="27">
        <f t="shared" si="11"/>
        <v>880062.45</v>
      </c>
      <c r="H47" s="27">
        <f t="shared" si="11"/>
        <v>821413.7300000001</v>
      </c>
      <c r="I47" s="27">
        <f t="shared" si="11"/>
        <v>1082580.24</v>
      </c>
      <c r="J47" s="27">
        <f t="shared" si="11"/>
        <v>419314.8</v>
      </c>
      <c r="K47" s="20">
        <f>SUM(B47:J47)</f>
        <v>8273745.2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1138025.22</v>
      </c>
      <c r="C53" s="10">
        <f t="shared" si="13"/>
        <v>1130770.92</v>
      </c>
      <c r="D53" s="10">
        <f t="shared" si="13"/>
        <v>1258645.48</v>
      </c>
      <c r="E53" s="10">
        <f t="shared" si="13"/>
        <v>719795.27</v>
      </c>
      <c r="F53" s="10">
        <f t="shared" si="13"/>
        <v>823137.1</v>
      </c>
      <c r="G53" s="10">
        <f t="shared" si="13"/>
        <v>880062.46</v>
      </c>
      <c r="H53" s="10">
        <f t="shared" si="13"/>
        <v>821413.72</v>
      </c>
      <c r="I53" s="10">
        <f>SUM(I54:I66)</f>
        <v>1082580.24</v>
      </c>
      <c r="J53" s="10">
        <f t="shared" si="13"/>
        <v>419314.8</v>
      </c>
      <c r="K53" s="5">
        <f>SUM(K54:K66)</f>
        <v>8273745.209999999</v>
      </c>
      <c r="L53" s="9"/>
    </row>
    <row r="54" spans="1:11" ht="16.5" customHeight="1">
      <c r="A54" s="7" t="s">
        <v>60</v>
      </c>
      <c r="B54" s="8">
        <v>994178.83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994178.83</v>
      </c>
    </row>
    <row r="55" spans="1:11" ht="16.5" customHeight="1">
      <c r="A55" s="7" t="s">
        <v>61</v>
      </c>
      <c r="B55" s="8">
        <v>143846.39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143846.39</v>
      </c>
    </row>
    <row r="56" spans="1:11" ht="16.5" customHeight="1">
      <c r="A56" s="7" t="s">
        <v>4</v>
      </c>
      <c r="B56" s="6">
        <v>0</v>
      </c>
      <c r="C56" s="8">
        <v>1130770.92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1130770.92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1258645.48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1258645.48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719795.27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719795.27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823137.1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823137.1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880062.46</v>
      </c>
      <c r="H60" s="6">
        <v>0</v>
      </c>
      <c r="I60" s="6">
        <v>0</v>
      </c>
      <c r="J60" s="6">
        <v>0</v>
      </c>
      <c r="K60" s="5">
        <f t="shared" si="14"/>
        <v>880062.46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821413.72</v>
      </c>
      <c r="I61" s="6">
        <v>0</v>
      </c>
      <c r="J61" s="6">
        <v>0</v>
      </c>
      <c r="K61" s="5">
        <f t="shared" si="14"/>
        <v>821413.72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388862.82</v>
      </c>
      <c r="J63" s="6">
        <v>0</v>
      </c>
      <c r="K63" s="5">
        <f t="shared" si="14"/>
        <v>388862.82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693717.42</v>
      </c>
      <c r="J64" s="6">
        <v>0</v>
      </c>
      <c r="K64" s="5">
        <f t="shared" si="14"/>
        <v>693717.42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419314.8</v>
      </c>
      <c r="K65" s="5">
        <f t="shared" si="14"/>
        <v>419314.8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2021-08-17T18:21:26Z</dcterms:modified>
  <cp:category/>
  <cp:version/>
  <cp:contentType/>
  <cp:contentStatus/>
</cp:coreProperties>
</file>