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<sst xmlns="http://schemas.openxmlformats.org/spreadsheetml/2006/main" count="74" uniqueCount="73">
  <si>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</si>
  <si>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</si>
  <si>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</si>
  <si>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</si>
  <si>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</si>
  <si>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</si>
  <si>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</si>
  <si>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</si>
  <si>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</si>
  <si>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</si>
  <si>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</si>
  <si>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</si>
  <si>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</si>
  <si>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</si>
  <si>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</si>
  <si>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</si>
  <si>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</si>
  <si>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</si>
  <si>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</si>
  <si>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</si>
  <si>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</si>
  <si>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</si>
  <si>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</si>
  <si>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</si>
  <si>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</si>
  <si>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</si>
  <si>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</si>
  <si>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</si>
  <si>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</si>
  <si>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</si>
  <si>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</si>
  <si>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</si>
  <si>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</si>
  <si>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</si>
  <si>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</si>
  <si>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</si>
  <si>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</si>
  <si>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</si>
  <si>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</si>
  <si>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</si>
  <si>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</si>
  <si>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</si>
  <si>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</si>
  <si>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</si>
  <si>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</si>
  <si>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</si>
  <si>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</si>
  <si>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</si>
  <si>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</si>
  <si>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</si>
  <si>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</si>
  <si>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</si>
  <si>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</si>
  <si>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</si>
  <si>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</si>
  <si>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</si>
  <si>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</si>
  <si>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</si>
  <si>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</si>
  <si>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</si>
  <si>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</si>
  <si>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</si>
  <si>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</si>
  <si>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</si>
  <si>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</si>
  <si>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</si>
  <si>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</si>
  <si>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</si>
  <si>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</si>
  <si>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</si>
  <si>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</si>
  <si>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</si>
  <si>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10/08/21 - VENCIMENTO 17/08/21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</si>
</sst>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267234</v>
      </c>
      <c r="C7" s="47">
        <f t="shared" si="0"/>
        <v>225105</v>
      </c>
      <c r="D7" s="47">
        <f t="shared" si="0"/>
        <v>285246</v>
      </c>
      <c r="E7" s="47">
        <f t="shared" si="0"/>
        <v>149624</v>
      </c>
      <c r="F7" s="47">
        <f t="shared" si="0"/>
        <v>182182</v>
      </c>
      <c r="G7" s="47">
        <f t="shared" si="0"/>
        <v>200803</v>
      </c>
      <c r="H7" s="47">
        <f t="shared" si="0"/>
        <v>231708</v>
      </c>
      <c r="I7" s="47">
        <f t="shared" si="0"/>
        <v>297620</v>
      </c>
      <c r="J7" s="47">
        <f t="shared" si="0"/>
        <v>91099</v>
      </c>
      <c r="K7" s="47">
        <f t="shared" si="0"/>
        <v>1930621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19416</v>
      </c>
      <c r="C8" s="45">
        <f t="shared" si="1"/>
        <v>19132</v>
      </c>
      <c r="D8" s="45">
        <f t="shared" si="1"/>
        <v>19741</v>
      </c>
      <c r="E8" s="45">
        <f t="shared" si="1"/>
        <v>11939</v>
      </c>
      <c r="F8" s="45">
        <f t="shared" si="1"/>
        <v>14273</v>
      </c>
      <c r="G8" s="45">
        <f t="shared" si="1"/>
        <v>8816</v>
      </c>
      <c r="H8" s="45">
        <f t="shared" si="1"/>
        <v>8088</v>
      </c>
      <c r="I8" s="45">
        <f t="shared" si="1"/>
        <v>19453</v>
      </c>
      <c r="J8" s="45">
        <f t="shared" si="1"/>
        <v>3349</v>
      </c>
      <c r="K8" s="38">
        <f>SUM(B8:J8)</f>
        <v>124207</v>
      </c>
      <c r="L8"/>
      <c r="M8"/>
      <c r="N8"/>
    </row>
    <row r="9" spans="1:14" ht="16.5" customHeight="1">
      <c r="A9" s="22" t="s">
        <v>35</v>
      </c>
      <c r="B9" s="45">
        <v>19390</v>
      </c>
      <c r="C9" s="45">
        <v>19125</v>
      </c>
      <c r="D9" s="45">
        <v>19734</v>
      </c>
      <c r="E9" s="45">
        <v>11920</v>
      </c>
      <c r="F9" s="45">
        <v>14256</v>
      </c>
      <c r="G9" s="45">
        <v>8815</v>
      </c>
      <c r="H9" s="45">
        <v>8088</v>
      </c>
      <c r="I9" s="45">
        <v>19411</v>
      </c>
      <c r="J9" s="45">
        <v>3349</v>
      </c>
      <c r="K9" s="38">
        <f>SUM(B9:J9)</f>
        <v>124088</v>
      </c>
      <c r="L9"/>
      <c r="M9"/>
      <c r="N9"/>
    </row>
    <row r="10" spans="1:14" ht="16.5" customHeight="1">
      <c r="A10" s="22" t="s">
        <v>34</v>
      </c>
      <c r="B10" s="45">
        <v>26</v>
      </c>
      <c r="C10" s="45">
        <v>7</v>
      </c>
      <c r="D10" s="45">
        <v>7</v>
      </c>
      <c r="E10" s="45">
        <v>19</v>
      </c>
      <c r="F10" s="45">
        <v>17</v>
      </c>
      <c r="G10" s="45">
        <v>1</v>
      </c>
      <c r="H10" s="45">
        <v>0</v>
      </c>
      <c r="I10" s="45">
        <v>42</v>
      </c>
      <c r="J10" s="45">
        <v>0</v>
      </c>
      <c r="K10" s="38">
        <f>SUM(B10:J10)</f>
        <v>119</v>
      </c>
      <c r="L10"/>
      <c r="M10"/>
      <c r="N10"/>
    </row>
    <row r="11" spans="1:14" ht="16.5" customHeight="1">
      <c r="A11" s="44" t="s">
        <v>33</v>
      </c>
      <c r="B11" s="43">
        <v>247818</v>
      </c>
      <c r="C11" s="43">
        <v>205973</v>
      </c>
      <c r="D11" s="43">
        <v>265505</v>
      </c>
      <c r="E11" s="43">
        <v>137685</v>
      </c>
      <c r="F11" s="43">
        <v>167909</v>
      </c>
      <c r="G11" s="43">
        <v>191987</v>
      </c>
      <c r="H11" s="43">
        <v>223620</v>
      </c>
      <c r="I11" s="43">
        <v>278167</v>
      </c>
      <c r="J11" s="43">
        <v>87750</v>
      </c>
      <c r="K11" s="38">
        <f>SUM(B11:J11)</f>
        <v>1806414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3.3566</v>
      </c>
      <c r="C13" s="42">
        <v>3.6846</v>
      </c>
      <c r="D13" s="42">
        <v>4.0815</v>
      </c>
      <c r="E13" s="42">
        <v>3.5534</v>
      </c>
      <c r="F13" s="42">
        <v>3.7578</v>
      </c>
      <c r="G13" s="42">
        <v>3.7995</v>
      </c>
      <c r="H13" s="42">
        <v>3.0287</v>
      </c>
      <c r="I13" s="42">
        <v>3.0573</v>
      </c>
      <c r="J13" s="42">
        <v>3.4639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1.377351740640633</v>
      </c>
      <c r="C15" s="39">
        <v>1.433789312349434</v>
      </c>
      <c r="D15" s="39">
        <v>1.171995205922798</v>
      </c>
      <c r="E15" s="39">
        <v>1.531444862669197</v>
      </c>
      <c r="F15" s="39">
        <v>1.257841848334745</v>
      </c>
      <c r="G15" s="39">
        <v>1.225000309421714</v>
      </c>
      <c r="H15" s="39">
        <v>1.206637287568394</v>
      </c>
      <c r="I15" s="39">
        <v>1.25610533677634</v>
      </c>
      <c r="J15" s="39">
        <v>1.377002238060437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71</v>
      </c>
      <c r="B17" s="36">
        <f>B18+B19+B20+B21+B22+B23+B24</f>
        <v>1267181.14</v>
      </c>
      <c r="C17" s="36">
        <f aca="true" t="shared" si="2" ref="C17:J17">C18+C19+C20+C21+C22+C23+C24</f>
        <v>1221317.18</v>
      </c>
      <c r="D17" s="36">
        <f t="shared" si="2"/>
        <v>1386900.45</v>
      </c>
      <c r="E17" s="36">
        <f t="shared" si="2"/>
        <v>837193.69</v>
      </c>
      <c r="F17" s="36">
        <f t="shared" si="2"/>
        <v>883987.84</v>
      </c>
      <c r="G17" s="36">
        <f t="shared" si="2"/>
        <v>953344.59</v>
      </c>
      <c r="H17" s="36">
        <f t="shared" si="2"/>
        <v>868962.37</v>
      </c>
      <c r="I17" s="36">
        <f t="shared" si="2"/>
        <v>1186349.71</v>
      </c>
      <c r="J17" s="36">
        <f t="shared" si="2"/>
        <v>443948.36</v>
      </c>
      <c r="K17" s="36">
        <f aca="true" t="shared" si="3" ref="K17:K24">SUM(B17:J17)</f>
        <v>9049185.329999998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896997.64</v>
      </c>
      <c r="C18" s="30">
        <f t="shared" si="4"/>
        <v>829421.88</v>
      </c>
      <c r="D18" s="30">
        <f t="shared" si="4"/>
        <v>1164231.55</v>
      </c>
      <c r="E18" s="30">
        <f t="shared" si="4"/>
        <v>531673.92</v>
      </c>
      <c r="F18" s="30">
        <f t="shared" si="4"/>
        <v>684603.52</v>
      </c>
      <c r="G18" s="30">
        <f t="shared" si="4"/>
        <v>762951</v>
      </c>
      <c r="H18" s="30">
        <f t="shared" si="4"/>
        <v>701774.02</v>
      </c>
      <c r="I18" s="30">
        <f t="shared" si="4"/>
        <v>909913.63</v>
      </c>
      <c r="J18" s="30">
        <f t="shared" si="4"/>
        <v>315557.83</v>
      </c>
      <c r="K18" s="30">
        <f t="shared" si="3"/>
        <v>6797124.989999999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338483.62</v>
      </c>
      <c r="C19" s="30">
        <f t="shared" si="5"/>
        <v>359794.35</v>
      </c>
      <c r="D19" s="30">
        <f t="shared" si="5"/>
        <v>200242.25</v>
      </c>
      <c r="E19" s="30">
        <f t="shared" si="5"/>
        <v>282555.37</v>
      </c>
      <c r="F19" s="30">
        <f t="shared" si="5"/>
        <v>176519.44</v>
      </c>
      <c r="G19" s="30">
        <f t="shared" si="5"/>
        <v>171664.21</v>
      </c>
      <c r="H19" s="30">
        <f t="shared" si="5"/>
        <v>145012.68</v>
      </c>
      <c r="I19" s="30">
        <f t="shared" si="5"/>
        <v>233033.74</v>
      </c>
      <c r="J19" s="30">
        <f t="shared" si="5"/>
        <v>118966.01</v>
      </c>
      <c r="K19" s="30">
        <f t="shared" si="3"/>
        <v>2026271.6699999997</v>
      </c>
      <c r="L19"/>
      <c r="M19"/>
      <c r="N19"/>
    </row>
    <row r="20" spans="1:14" ht="16.5" customHeight="1">
      <c r="A20" s="18" t="s">
        <v>28</v>
      </c>
      <c r="B20" s="30">
        <v>30358.65</v>
      </c>
      <c r="C20" s="30">
        <v>29418.49</v>
      </c>
      <c r="D20" s="30">
        <v>20569.21</v>
      </c>
      <c r="E20" s="30">
        <v>20281.94</v>
      </c>
      <c r="F20" s="30">
        <v>21523.65</v>
      </c>
      <c r="G20" s="30">
        <v>18703.11</v>
      </c>
      <c r="H20" s="30">
        <v>23114.4</v>
      </c>
      <c r="I20" s="30">
        <v>40719.88</v>
      </c>
      <c r="J20" s="30">
        <v>11341.68</v>
      </c>
      <c r="K20" s="30">
        <f t="shared" si="3"/>
        <v>216031.00999999998</v>
      </c>
      <c r="L20"/>
      <c r="M20"/>
      <c r="N20"/>
    </row>
    <row r="21" spans="1:14" ht="16.5" customHeight="1">
      <c r="A21" s="18" t="s">
        <v>27</v>
      </c>
      <c r="B21" s="30">
        <v>1341.23</v>
      </c>
      <c r="C21" s="34">
        <v>2682.46</v>
      </c>
      <c r="D21" s="34">
        <v>4023.69</v>
      </c>
      <c r="E21" s="30">
        <v>2682.46</v>
      </c>
      <c r="F21" s="30">
        <v>1341.23</v>
      </c>
      <c r="G21" s="34">
        <v>1341.23</v>
      </c>
      <c r="H21" s="34">
        <v>2682.46</v>
      </c>
      <c r="I21" s="34">
        <v>2682.46</v>
      </c>
      <c r="J21" s="34">
        <v>1341.23</v>
      </c>
      <c r="K21" s="30">
        <f t="shared" si="3"/>
        <v>20118.449999999997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-2166.25</v>
      </c>
      <c r="E22" s="30">
        <v>0</v>
      </c>
      <c r="F22" s="30">
        <v>0</v>
      </c>
      <c r="G22" s="30">
        <v>0</v>
      </c>
      <c r="H22" s="30">
        <v>-3621.19</v>
      </c>
      <c r="I22" s="30">
        <v>0</v>
      </c>
      <c r="J22" s="30">
        <v>-3258.39</v>
      </c>
      <c r="K22" s="30">
        <f t="shared" si="3"/>
        <v>-9045.83</v>
      </c>
      <c r="L22"/>
      <c r="M22"/>
      <c r="N22"/>
    </row>
    <row r="23" spans="1:14" ht="16.5" customHeight="1">
      <c r="A23" s="18" t="s">
        <v>69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-1314.96</v>
      </c>
      <c r="H23" s="30">
        <v>0</v>
      </c>
      <c r="I23" s="30">
        <v>0</v>
      </c>
      <c r="J23" s="30">
        <v>0</v>
      </c>
      <c r="K23" s="30">
        <f t="shared" si="3"/>
        <v>-1314.96</v>
      </c>
      <c r="L23"/>
      <c r="M23"/>
      <c r="N23"/>
    </row>
    <row r="24" spans="1:14" ht="16.5" customHeight="1">
      <c r="A24" s="18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f t="shared" si="3"/>
        <v>0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+B28+B33+B45</f>
        <v>-201474.51</v>
      </c>
      <c r="C27" s="30">
        <f t="shared" si="6"/>
        <v>-93894.1</v>
      </c>
      <c r="D27" s="30">
        <f t="shared" si="6"/>
        <v>-149160.18</v>
      </c>
      <c r="E27" s="30">
        <f t="shared" si="6"/>
        <v>-183300.41</v>
      </c>
      <c r="F27" s="30">
        <f t="shared" si="6"/>
        <v>-62726.4</v>
      </c>
      <c r="G27" s="30">
        <f t="shared" si="6"/>
        <v>-190669</v>
      </c>
      <c r="H27" s="30">
        <f t="shared" si="6"/>
        <v>-65861.87</v>
      </c>
      <c r="I27" s="30">
        <f t="shared" si="6"/>
        <v>-132653.88</v>
      </c>
      <c r="J27" s="30">
        <f t="shared" si="6"/>
        <v>-34665.67</v>
      </c>
      <c r="K27" s="30">
        <f aca="true" t="shared" si="7" ref="K27:K35">SUM(B27:J27)</f>
        <v>-1114406.02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-201474.51</v>
      </c>
      <c r="C28" s="30">
        <f t="shared" si="8"/>
        <v>-93894.1</v>
      </c>
      <c r="D28" s="30">
        <f t="shared" si="8"/>
        <v>-130663.58</v>
      </c>
      <c r="E28" s="30">
        <f t="shared" si="8"/>
        <v>-183300.41</v>
      </c>
      <c r="F28" s="30">
        <f t="shared" si="8"/>
        <v>-62726.4</v>
      </c>
      <c r="G28" s="30">
        <f t="shared" si="8"/>
        <v>-190669</v>
      </c>
      <c r="H28" s="30">
        <f t="shared" si="8"/>
        <v>-65861.87</v>
      </c>
      <c r="I28" s="30">
        <f t="shared" si="8"/>
        <v>-132653.88</v>
      </c>
      <c r="J28" s="30">
        <f t="shared" si="8"/>
        <v>-29311</v>
      </c>
      <c r="K28" s="30">
        <f t="shared" si="7"/>
        <v>-1090554.75</v>
      </c>
      <c r="L28"/>
      <c r="M28"/>
      <c r="N28"/>
    </row>
    <row r="29" spans="1:14" s="23" customFormat="1" ht="16.5" customHeight="1">
      <c r="A29" s="29" t="s">
        <v>59</v>
      </c>
      <c r="B29" s="30">
        <f>-ROUND((B9)*$E$3,2)</f>
        <v>-85316</v>
      </c>
      <c r="C29" s="30">
        <f aca="true" t="shared" si="9" ref="C29:J29">-ROUND((C9)*$E$3,2)</f>
        <v>-84150</v>
      </c>
      <c r="D29" s="30">
        <f t="shared" si="9"/>
        <v>-86829.6</v>
      </c>
      <c r="E29" s="30">
        <f t="shared" si="9"/>
        <v>-52448</v>
      </c>
      <c r="F29" s="30">
        <f t="shared" si="9"/>
        <v>-62726.4</v>
      </c>
      <c r="G29" s="30">
        <f t="shared" si="9"/>
        <v>-38786</v>
      </c>
      <c r="H29" s="30">
        <f t="shared" si="9"/>
        <v>-35587.2</v>
      </c>
      <c r="I29" s="30">
        <f t="shared" si="9"/>
        <v>-85408.4</v>
      </c>
      <c r="J29" s="30">
        <f t="shared" si="9"/>
        <v>-14735.6</v>
      </c>
      <c r="K29" s="30">
        <f t="shared" si="7"/>
        <v>-545987.2</v>
      </c>
      <c r="L29" s="28"/>
      <c r="M29"/>
      <c r="N29"/>
    </row>
    <row r="30" spans="1:14" ht="16.5" customHeight="1">
      <c r="A30" s="25" t="s">
        <v>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22</v>
      </c>
      <c r="B31" s="30">
        <v>-8162</v>
      </c>
      <c r="C31" s="30">
        <v>-1108.8</v>
      </c>
      <c r="D31" s="30">
        <v>-3326.4</v>
      </c>
      <c r="E31" s="30">
        <v>-4034.8</v>
      </c>
      <c r="F31" s="26">
        <v>0</v>
      </c>
      <c r="G31" s="30">
        <v>-2833.6</v>
      </c>
      <c r="H31" s="30">
        <v>-711.53</v>
      </c>
      <c r="I31" s="30">
        <v>-1110.4</v>
      </c>
      <c r="J31" s="30">
        <v>-342.56</v>
      </c>
      <c r="K31" s="30">
        <f t="shared" si="7"/>
        <v>-21630.09</v>
      </c>
      <c r="L31"/>
      <c r="M31"/>
      <c r="N31"/>
    </row>
    <row r="32" spans="1:14" ht="16.5" customHeight="1">
      <c r="A32" s="25" t="s">
        <v>21</v>
      </c>
      <c r="B32" s="30">
        <v>-107996.51</v>
      </c>
      <c r="C32" s="30">
        <v>-8635.3</v>
      </c>
      <c r="D32" s="30">
        <v>-40507.58</v>
      </c>
      <c r="E32" s="30">
        <v>-126817.61</v>
      </c>
      <c r="F32" s="26">
        <v>0</v>
      </c>
      <c r="G32" s="30">
        <v>-149049.4</v>
      </c>
      <c r="H32" s="30">
        <v>-29563.14</v>
      </c>
      <c r="I32" s="30">
        <v>-46135.08</v>
      </c>
      <c r="J32" s="30">
        <v>-14232.84</v>
      </c>
      <c r="K32" s="30">
        <f t="shared" si="7"/>
        <v>-522937.4600000001</v>
      </c>
      <c r="L32"/>
      <c r="M32"/>
      <c r="N32"/>
    </row>
    <row r="33" spans="1:14" s="23" customFormat="1" ht="16.5" customHeight="1">
      <c r="A33" s="18" t="s">
        <v>20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-18496.6</v>
      </c>
      <c r="E33" s="27">
        <f t="shared" si="10"/>
        <v>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-5354.67</v>
      </c>
      <c r="K33" s="30">
        <f t="shared" si="7"/>
        <v>-23851.269999999997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-18496.6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-5354.67</v>
      </c>
      <c r="K34" s="30">
        <f t="shared" si="7"/>
        <v>-23851.269999999997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10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f>SUM(B45:J45)</f>
        <v>0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1065706.63</v>
      </c>
      <c r="C47" s="27">
        <f aca="true" t="shared" si="11" ref="C47:J47">IF(C17+C27+C48&lt;0,0,C17+C27+C48)</f>
        <v>1127423.0799999998</v>
      </c>
      <c r="D47" s="27">
        <f t="shared" si="11"/>
        <v>1237740.27</v>
      </c>
      <c r="E47" s="27">
        <f t="shared" si="11"/>
        <v>653893.2799999999</v>
      </c>
      <c r="F47" s="27">
        <f t="shared" si="11"/>
        <v>821261.44</v>
      </c>
      <c r="G47" s="27">
        <f t="shared" si="11"/>
        <v>762675.59</v>
      </c>
      <c r="H47" s="27">
        <f t="shared" si="11"/>
        <v>803100.5</v>
      </c>
      <c r="I47" s="27">
        <f t="shared" si="11"/>
        <v>1053695.83</v>
      </c>
      <c r="J47" s="27">
        <f t="shared" si="11"/>
        <v>409282.69</v>
      </c>
      <c r="K47" s="20">
        <f>SUM(B47:J47)</f>
        <v>7934779.31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1065706.6400000001</v>
      </c>
      <c r="C53" s="10">
        <f t="shared" si="13"/>
        <v>1127423.08</v>
      </c>
      <c r="D53" s="10">
        <f t="shared" si="13"/>
        <v>1237740.26</v>
      </c>
      <c r="E53" s="10">
        <f t="shared" si="13"/>
        <v>653893.28</v>
      </c>
      <c r="F53" s="10">
        <f t="shared" si="13"/>
        <v>821261.43</v>
      </c>
      <c r="G53" s="10">
        <f t="shared" si="13"/>
        <v>762675.58</v>
      </c>
      <c r="H53" s="10">
        <f t="shared" si="13"/>
        <v>803100.5</v>
      </c>
      <c r="I53" s="10">
        <f>SUM(I54:I66)</f>
        <v>1053695.81</v>
      </c>
      <c r="J53" s="10">
        <f t="shared" si="13"/>
        <v>409282.68</v>
      </c>
      <c r="K53" s="5">
        <f>SUM(K54:K66)</f>
        <v>7934779.26</v>
      </c>
      <c r="L53" s="9"/>
    </row>
    <row r="54" spans="1:11" ht="16.5" customHeight="1">
      <c r="A54" s="7" t="s">
        <v>60</v>
      </c>
      <c r="B54" s="8">
        <v>930894.75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930894.75</v>
      </c>
    </row>
    <row r="55" spans="1:11" ht="16.5" customHeight="1">
      <c r="A55" s="7" t="s">
        <v>61</v>
      </c>
      <c r="B55" s="8">
        <v>134811.89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134811.89</v>
      </c>
    </row>
    <row r="56" spans="1:11" ht="16.5" customHeight="1">
      <c r="A56" s="7" t="s">
        <v>4</v>
      </c>
      <c r="B56" s="6">
        <v>0</v>
      </c>
      <c r="C56" s="8">
        <v>1127423.08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1127423.08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1237740.26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1237740.26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653893.28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653893.28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821261.43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821261.43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762675.58</v>
      </c>
      <c r="H60" s="6">
        <v>0</v>
      </c>
      <c r="I60" s="6">
        <v>0</v>
      </c>
      <c r="J60" s="6">
        <v>0</v>
      </c>
      <c r="K60" s="5">
        <f t="shared" si="14"/>
        <v>762675.58</v>
      </c>
    </row>
    <row r="61" spans="1:11" ht="16.5" customHeight="1">
      <c r="A61" s="7" t="s">
        <v>53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803100.5</v>
      </c>
      <c r="I61" s="6">
        <v>0</v>
      </c>
      <c r="J61" s="6">
        <v>0</v>
      </c>
      <c r="K61" s="5">
        <f t="shared" si="14"/>
        <v>803100.5</v>
      </c>
    </row>
    <row r="62" spans="1:11" ht="16.5" customHeight="1">
      <c r="A62" s="7" t="s">
        <v>54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55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387970.8</v>
      </c>
      <c r="J63" s="6">
        <v>0</v>
      </c>
      <c r="K63" s="5">
        <f t="shared" si="14"/>
        <v>387970.8</v>
      </c>
    </row>
    <row r="64" spans="1:11" ht="16.5" customHeight="1">
      <c r="A64" s="7" t="s">
        <v>56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665725.01</v>
      </c>
      <c r="J64" s="6">
        <v>0</v>
      </c>
      <c r="K64" s="5">
        <f t="shared" si="14"/>
        <v>665725.01</v>
      </c>
    </row>
    <row r="65" spans="1:11" ht="16.5" customHeight="1">
      <c r="A65" s="7" t="s">
        <v>57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409282.68</v>
      </c>
      <c r="K65" s="5">
        <f t="shared" si="14"/>
        <v>409282.68</v>
      </c>
    </row>
    <row r="66" spans="1:11" ht="18" customHeight="1">
      <c r="A66" s="4" t="s">
        <v>68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/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2021-08-16T17:46:28Z</dcterms:modified>
  <cp:category/>
  <cp:version/>
  <cp:contentType/>
  <cp:contentStatus/>
</cp:coreProperties>
</file>