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<sst xmlns="http://schemas.openxmlformats.org/spreadsheetml/2006/main" count="74" uniqueCount="73">
  <si>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</si>
  <si>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</si>
  <si>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</si>
  <si>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</si>
  <si>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</si>
  <si>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</si>
  <si>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</si>
  <si>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</si>
  <si>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</si>
  <si>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</si>
  <si>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</si>
  <si>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</si>
  <si>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</si>
  <si>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</si>
  <si>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</si>
  <si>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</si>
  <si>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</si>
  <si>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</si>
  <si>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</si>
  <si>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</si>
  <si>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</si>
  <si>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</si>
  <si>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</si>
  <si>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</si>
  <si>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</si>
  <si>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</si>
  <si>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</si>
  <si>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</si>
  <si>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</si>
  <si>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</si>
  <si>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</si>
  <si>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</si>
  <si>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</si>
  <si>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</si>
  <si>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</si>
  <si>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</si>
  <si>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</si>
  <si>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</si>
  <si>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</si>
  <si>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</si>
  <si>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</si>
  <si>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</si>
  <si>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</si>
  <si>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</si>
  <si>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</si>
  <si>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</si>
  <si>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</si>
  <si>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</si>
  <si>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</si>
  <si>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</si>
  <si>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</si>
  <si>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</si>
  <si>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</si>
  <si>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</si>
  <si>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</si>
  <si>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</si>
  <si>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</si>
  <si>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</si>
  <si>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</si>
  <si>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</si>
  <si>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</si>
  <si>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</si>
  <si>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</si>
  <si>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</si>
  <si>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</si>
  <si>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</si>
  <si>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</si>
  <si>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</si>
  <si>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</si>
  <si>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</si>
  <si>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</si>
  <si>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</si>
  <si>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09/08/21 - VENCIMENTO 16/08/21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</si>
</sst>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254725</v>
      </c>
      <c r="C7" s="47">
        <f t="shared" si="0"/>
        <v>217954</v>
      </c>
      <c r="D7" s="47">
        <f t="shared" si="0"/>
        <v>278366</v>
      </c>
      <c r="E7" s="47">
        <f t="shared" si="0"/>
        <v>144994</v>
      </c>
      <c r="F7" s="47">
        <f t="shared" si="0"/>
        <v>174075</v>
      </c>
      <c r="G7" s="47">
        <f t="shared" si="0"/>
        <v>193483</v>
      </c>
      <c r="H7" s="47">
        <f t="shared" si="0"/>
        <v>226500</v>
      </c>
      <c r="I7" s="47">
        <f t="shared" si="0"/>
        <v>287037</v>
      </c>
      <c r="J7" s="47">
        <f t="shared" si="0"/>
        <v>86193</v>
      </c>
      <c r="K7" s="47">
        <f t="shared" si="0"/>
        <v>1863327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19944</v>
      </c>
      <c r="C8" s="45">
        <f t="shared" si="1"/>
        <v>19825</v>
      </c>
      <c r="D8" s="45">
        <f t="shared" si="1"/>
        <v>21713</v>
      </c>
      <c r="E8" s="45">
        <f t="shared" si="1"/>
        <v>12165</v>
      </c>
      <c r="F8" s="45">
        <f t="shared" si="1"/>
        <v>14415</v>
      </c>
      <c r="G8" s="45">
        <f t="shared" si="1"/>
        <v>9638</v>
      </c>
      <c r="H8" s="45">
        <f t="shared" si="1"/>
        <v>9087</v>
      </c>
      <c r="I8" s="45">
        <f t="shared" si="1"/>
        <v>19909</v>
      </c>
      <c r="J8" s="45">
        <f t="shared" si="1"/>
        <v>3341</v>
      </c>
      <c r="K8" s="38">
        <f>SUM(B8:J8)</f>
        <v>130037</v>
      </c>
      <c r="L8"/>
      <c r="M8"/>
      <c r="N8"/>
    </row>
    <row r="9" spans="1:14" ht="16.5" customHeight="1">
      <c r="A9" s="22" t="s">
        <v>35</v>
      </c>
      <c r="B9" s="45">
        <v>19914</v>
      </c>
      <c r="C9" s="45">
        <v>19818</v>
      </c>
      <c r="D9" s="45">
        <v>21708</v>
      </c>
      <c r="E9" s="45">
        <v>12138</v>
      </c>
      <c r="F9" s="45">
        <v>14403</v>
      </c>
      <c r="G9" s="45">
        <v>9636</v>
      </c>
      <c r="H9" s="45">
        <v>9087</v>
      </c>
      <c r="I9" s="45">
        <v>19850</v>
      </c>
      <c r="J9" s="45">
        <v>3341</v>
      </c>
      <c r="K9" s="38">
        <f>SUM(B9:J9)</f>
        <v>129895</v>
      </c>
      <c r="L9"/>
      <c r="M9"/>
      <c r="N9"/>
    </row>
    <row r="10" spans="1:14" ht="16.5" customHeight="1">
      <c r="A10" s="22" t="s">
        <v>34</v>
      </c>
      <c r="B10" s="45">
        <v>30</v>
      </c>
      <c r="C10" s="45">
        <v>7</v>
      </c>
      <c r="D10" s="45">
        <v>5</v>
      </c>
      <c r="E10" s="45">
        <v>27</v>
      </c>
      <c r="F10" s="45">
        <v>12</v>
      </c>
      <c r="G10" s="45">
        <v>2</v>
      </c>
      <c r="H10" s="45">
        <v>0</v>
      </c>
      <c r="I10" s="45">
        <v>59</v>
      </c>
      <c r="J10" s="45">
        <v>0</v>
      </c>
      <c r="K10" s="38">
        <f>SUM(B10:J10)</f>
        <v>142</v>
      </c>
      <c r="L10"/>
      <c r="M10"/>
      <c r="N10"/>
    </row>
    <row r="11" spans="1:14" ht="16.5" customHeight="1">
      <c r="A11" s="44" t="s">
        <v>33</v>
      </c>
      <c r="B11" s="43">
        <v>234781</v>
      </c>
      <c r="C11" s="43">
        <v>198129</v>
      </c>
      <c r="D11" s="43">
        <v>256653</v>
      </c>
      <c r="E11" s="43">
        <v>132829</v>
      </c>
      <c r="F11" s="43">
        <v>159660</v>
      </c>
      <c r="G11" s="43">
        <v>183845</v>
      </c>
      <c r="H11" s="43">
        <v>217413</v>
      </c>
      <c r="I11" s="43">
        <v>267128</v>
      </c>
      <c r="J11" s="43">
        <v>82852</v>
      </c>
      <c r="K11" s="38">
        <f>SUM(B11:J11)</f>
        <v>1733290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1.432798283973887</v>
      </c>
      <c r="C15" s="39">
        <v>1.476516313756836</v>
      </c>
      <c r="D15" s="39">
        <v>1.19517733804059</v>
      </c>
      <c r="E15" s="39">
        <v>1.561495886555403</v>
      </c>
      <c r="F15" s="39">
        <v>1.309699740017801</v>
      </c>
      <c r="G15" s="39">
        <v>1.26108474865499</v>
      </c>
      <c r="H15" s="39">
        <v>1.227393960092641</v>
      </c>
      <c r="I15" s="39">
        <v>1.294662186872287</v>
      </c>
      <c r="J15" s="39">
        <v>1.445587813672136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1257259.9000000001</v>
      </c>
      <c r="C17" s="36">
        <f aca="true" t="shared" si="2" ref="C17:J17">C18+C19+C20+C21+C22+C23+C24</f>
        <v>1218235.84</v>
      </c>
      <c r="D17" s="36">
        <f t="shared" si="2"/>
        <v>1380943.4600000002</v>
      </c>
      <c r="E17" s="36">
        <f t="shared" si="2"/>
        <v>826698.08</v>
      </c>
      <c r="F17" s="36">
        <f t="shared" si="2"/>
        <v>879625.5499999999</v>
      </c>
      <c r="G17" s="36">
        <f t="shared" si="2"/>
        <v>945653.78</v>
      </c>
      <c r="H17" s="36">
        <f t="shared" si="2"/>
        <v>863677.4100000001</v>
      </c>
      <c r="I17" s="36">
        <f t="shared" si="2"/>
        <v>1179604.0699999998</v>
      </c>
      <c r="J17" s="36">
        <f t="shared" si="2"/>
        <v>440750.82999999996</v>
      </c>
      <c r="K17" s="36">
        <f aca="true" t="shared" si="3" ref="K17:K24">SUM(B17:J17)</f>
        <v>8992448.92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855009.94</v>
      </c>
      <c r="C18" s="30">
        <f t="shared" si="4"/>
        <v>803073.31</v>
      </c>
      <c r="D18" s="30">
        <f t="shared" si="4"/>
        <v>1136150.83</v>
      </c>
      <c r="E18" s="30">
        <f t="shared" si="4"/>
        <v>515221.68</v>
      </c>
      <c r="F18" s="30">
        <f t="shared" si="4"/>
        <v>654139.04</v>
      </c>
      <c r="G18" s="30">
        <f t="shared" si="4"/>
        <v>735138.66</v>
      </c>
      <c r="H18" s="30">
        <f t="shared" si="4"/>
        <v>686000.55</v>
      </c>
      <c r="I18" s="30">
        <f t="shared" si="4"/>
        <v>877558.22</v>
      </c>
      <c r="J18" s="30">
        <f t="shared" si="4"/>
        <v>298563.93</v>
      </c>
      <c r="K18" s="30">
        <f t="shared" si="3"/>
        <v>6560856.159999999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370046.83</v>
      </c>
      <c r="C19" s="30">
        <f t="shared" si="5"/>
        <v>382677.53</v>
      </c>
      <c r="D19" s="30">
        <f t="shared" si="5"/>
        <v>221750.89</v>
      </c>
      <c r="E19" s="30">
        <f t="shared" si="5"/>
        <v>289294.85</v>
      </c>
      <c r="F19" s="30">
        <f t="shared" si="5"/>
        <v>202586.69</v>
      </c>
      <c r="G19" s="30">
        <f t="shared" si="5"/>
        <v>191933.49</v>
      </c>
      <c r="H19" s="30">
        <f t="shared" si="5"/>
        <v>155992.38</v>
      </c>
      <c r="I19" s="30">
        <f t="shared" si="5"/>
        <v>258583.22</v>
      </c>
      <c r="J19" s="30">
        <f t="shared" si="5"/>
        <v>133036.45</v>
      </c>
      <c r="K19" s="30">
        <f t="shared" si="3"/>
        <v>2205902.33</v>
      </c>
      <c r="L19"/>
      <c r="M19"/>
      <c r="N19"/>
    </row>
    <row r="20" spans="1:14" ht="16.5" customHeight="1">
      <c r="A20" s="18" t="s">
        <v>28</v>
      </c>
      <c r="B20" s="30">
        <v>31074.1</v>
      </c>
      <c r="C20" s="30">
        <v>29802.54</v>
      </c>
      <c r="D20" s="30">
        <v>21300.69</v>
      </c>
      <c r="E20" s="30">
        <v>19727.21</v>
      </c>
      <c r="F20" s="30">
        <v>21558.59</v>
      </c>
      <c r="G20" s="30">
        <v>18555.36</v>
      </c>
      <c r="H20" s="30">
        <v>22725.92</v>
      </c>
      <c r="I20" s="30">
        <v>40780.17</v>
      </c>
      <c r="J20" s="30">
        <v>11067.61</v>
      </c>
      <c r="K20" s="30">
        <f t="shared" si="3"/>
        <v>216592.18999999994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-212.2</v>
      </c>
      <c r="C23" s="30">
        <v>0</v>
      </c>
      <c r="D23" s="30">
        <v>-116.39</v>
      </c>
      <c r="E23" s="30">
        <v>-228.12</v>
      </c>
      <c r="F23" s="30">
        <v>0</v>
      </c>
      <c r="G23" s="30">
        <v>-1314.96</v>
      </c>
      <c r="H23" s="30">
        <v>-102.71</v>
      </c>
      <c r="I23" s="30">
        <v>0</v>
      </c>
      <c r="J23" s="30">
        <v>0</v>
      </c>
      <c r="K23" s="30">
        <f t="shared" si="3"/>
        <v>-1974.38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-130160.36000000002</v>
      </c>
      <c r="C27" s="30">
        <f t="shared" si="6"/>
        <v>-97011.29999999999</v>
      </c>
      <c r="D27" s="30">
        <f t="shared" si="6"/>
        <v>-133264.38</v>
      </c>
      <c r="E27" s="30">
        <f t="shared" si="6"/>
        <v>-103887.22</v>
      </c>
      <c r="F27" s="30">
        <f t="shared" si="6"/>
        <v>-63373.2</v>
      </c>
      <c r="G27" s="30">
        <f t="shared" si="6"/>
        <v>-92392.06</v>
      </c>
      <c r="H27" s="30">
        <f t="shared" si="6"/>
        <v>-52447.8</v>
      </c>
      <c r="I27" s="30">
        <f t="shared" si="6"/>
        <v>-106792.36000000002</v>
      </c>
      <c r="J27" s="30">
        <f t="shared" si="6"/>
        <v>-26056.21</v>
      </c>
      <c r="K27" s="30">
        <f aca="true" t="shared" si="7" ref="K27:K35">SUM(B27:J27)</f>
        <v>-805384.89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-130160.36000000002</v>
      </c>
      <c r="C28" s="30">
        <f t="shared" si="8"/>
        <v>-97011.29999999999</v>
      </c>
      <c r="D28" s="30">
        <f t="shared" si="8"/>
        <v>-114767.78</v>
      </c>
      <c r="E28" s="30">
        <f t="shared" si="8"/>
        <v>-103887.22</v>
      </c>
      <c r="F28" s="30">
        <f t="shared" si="8"/>
        <v>-63373.2</v>
      </c>
      <c r="G28" s="30">
        <f t="shared" si="8"/>
        <v>-92392.06</v>
      </c>
      <c r="H28" s="30">
        <f t="shared" si="8"/>
        <v>-52447.8</v>
      </c>
      <c r="I28" s="30">
        <f t="shared" si="8"/>
        <v>-106792.36000000002</v>
      </c>
      <c r="J28" s="30">
        <f t="shared" si="8"/>
        <v>-20701.54</v>
      </c>
      <c r="K28" s="30">
        <f t="shared" si="7"/>
        <v>-781533.6200000001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-87621.6</v>
      </c>
      <c r="C29" s="30">
        <f aca="true" t="shared" si="9" ref="C29:J29">-ROUND((C9)*$E$3,2)</f>
        <v>-87199.2</v>
      </c>
      <c r="D29" s="30">
        <f t="shared" si="9"/>
        <v>-95515.2</v>
      </c>
      <c r="E29" s="30">
        <f t="shared" si="9"/>
        <v>-53407.2</v>
      </c>
      <c r="F29" s="30">
        <f t="shared" si="9"/>
        <v>-63373.2</v>
      </c>
      <c r="G29" s="30">
        <f t="shared" si="9"/>
        <v>-42398.4</v>
      </c>
      <c r="H29" s="30">
        <f t="shared" si="9"/>
        <v>-39982.8</v>
      </c>
      <c r="I29" s="30">
        <f t="shared" si="9"/>
        <v>-87340</v>
      </c>
      <c r="J29" s="30">
        <f t="shared" si="9"/>
        <v>-14700.4</v>
      </c>
      <c r="K29" s="30">
        <f t="shared" si="7"/>
        <v>-571538.0000000001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-4826.8</v>
      </c>
      <c r="C31" s="30">
        <v>-1355.2</v>
      </c>
      <c r="D31" s="30">
        <v>-1931.6</v>
      </c>
      <c r="E31" s="30">
        <v>-2252.8</v>
      </c>
      <c r="F31" s="26">
        <v>0</v>
      </c>
      <c r="G31" s="30">
        <v>-1232</v>
      </c>
      <c r="H31" s="30">
        <v>-446.78</v>
      </c>
      <c r="I31" s="30">
        <v>-697.21</v>
      </c>
      <c r="J31" s="30">
        <v>-215.1</v>
      </c>
      <c r="K31" s="30">
        <f t="shared" si="7"/>
        <v>-12957.490000000003</v>
      </c>
      <c r="L31"/>
      <c r="M31"/>
      <c r="N31"/>
    </row>
    <row r="32" spans="1:14" ht="16.5" customHeight="1">
      <c r="A32" s="25" t="s">
        <v>21</v>
      </c>
      <c r="B32" s="30">
        <v>-37711.96</v>
      </c>
      <c r="C32" s="30">
        <v>-8456.9</v>
      </c>
      <c r="D32" s="30">
        <v>-17320.98</v>
      </c>
      <c r="E32" s="30">
        <v>-48227.22</v>
      </c>
      <c r="F32" s="26">
        <v>0</v>
      </c>
      <c r="G32" s="30">
        <v>-48761.66</v>
      </c>
      <c r="H32" s="30">
        <v>-12018.22</v>
      </c>
      <c r="I32" s="30">
        <v>-18755.15</v>
      </c>
      <c r="J32" s="30">
        <v>-5786.04</v>
      </c>
      <c r="K32" s="30">
        <f t="shared" si="7"/>
        <v>-197038.13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1127099.54</v>
      </c>
      <c r="C47" s="27">
        <f aca="true" t="shared" si="11" ref="C47:J47">IF(C17+C27+C48&lt;0,0,C17+C27+C48)</f>
        <v>1121224.54</v>
      </c>
      <c r="D47" s="27">
        <f t="shared" si="11"/>
        <v>1247679.08</v>
      </c>
      <c r="E47" s="27">
        <f t="shared" si="11"/>
        <v>722810.86</v>
      </c>
      <c r="F47" s="27">
        <f t="shared" si="11"/>
        <v>816252.35</v>
      </c>
      <c r="G47" s="27">
        <f t="shared" si="11"/>
        <v>853261.72</v>
      </c>
      <c r="H47" s="27">
        <f t="shared" si="11"/>
        <v>811229.6100000001</v>
      </c>
      <c r="I47" s="27">
        <f t="shared" si="11"/>
        <v>1072811.7099999997</v>
      </c>
      <c r="J47" s="27">
        <f t="shared" si="11"/>
        <v>414694.61999999994</v>
      </c>
      <c r="K47" s="20">
        <f>SUM(B47:J47)</f>
        <v>8187064.03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1127099.54</v>
      </c>
      <c r="C53" s="10">
        <f t="shared" si="13"/>
        <v>1121224.54</v>
      </c>
      <c r="D53" s="10">
        <f t="shared" si="13"/>
        <v>1247679.08</v>
      </c>
      <c r="E53" s="10">
        <f t="shared" si="13"/>
        <v>722810.86</v>
      </c>
      <c r="F53" s="10">
        <f t="shared" si="13"/>
        <v>816252.35</v>
      </c>
      <c r="G53" s="10">
        <f t="shared" si="13"/>
        <v>853261.72</v>
      </c>
      <c r="H53" s="10">
        <f t="shared" si="13"/>
        <v>811229.62</v>
      </c>
      <c r="I53" s="10">
        <f>SUM(I54:I66)</f>
        <v>1072811.71</v>
      </c>
      <c r="J53" s="10">
        <f t="shared" si="13"/>
        <v>414694.62</v>
      </c>
      <c r="K53" s="5">
        <f>SUM(K54:K66)</f>
        <v>8187064.04</v>
      </c>
      <c r="L53" s="9"/>
    </row>
    <row r="54" spans="1:11" ht="16.5" customHeight="1">
      <c r="A54" s="7" t="s">
        <v>60</v>
      </c>
      <c r="B54" s="8">
        <v>984746.87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984746.87</v>
      </c>
    </row>
    <row r="55" spans="1:11" ht="16.5" customHeight="1">
      <c r="A55" s="7" t="s">
        <v>61</v>
      </c>
      <c r="B55" s="8">
        <v>142352.67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142352.67</v>
      </c>
    </row>
    <row r="56" spans="1:11" ht="16.5" customHeight="1">
      <c r="A56" s="7" t="s">
        <v>4</v>
      </c>
      <c r="B56" s="6">
        <v>0</v>
      </c>
      <c r="C56" s="8">
        <v>1121224.54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1121224.54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1247679.08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1247679.08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722810.86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722810.86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816252.35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816252.35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853261.72</v>
      </c>
      <c r="H60" s="6">
        <v>0</v>
      </c>
      <c r="I60" s="6">
        <v>0</v>
      </c>
      <c r="J60" s="6">
        <v>0</v>
      </c>
      <c r="K60" s="5">
        <f t="shared" si="14"/>
        <v>853261.72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811229.62</v>
      </c>
      <c r="I61" s="6">
        <v>0</v>
      </c>
      <c r="J61" s="6">
        <v>0</v>
      </c>
      <c r="K61" s="5">
        <f t="shared" si="14"/>
        <v>811229.62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384603</v>
      </c>
      <c r="J63" s="6">
        <v>0</v>
      </c>
      <c r="K63" s="5">
        <f t="shared" si="14"/>
        <v>384603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688208.71</v>
      </c>
      <c r="J64" s="6">
        <v>0</v>
      </c>
      <c r="K64" s="5">
        <f t="shared" si="14"/>
        <v>688208.71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414694.62</v>
      </c>
      <c r="K65" s="5">
        <f t="shared" si="14"/>
        <v>414694.62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2021-08-13T19:55:11Z</dcterms:modified>
  <cp:category/>
  <cp:version/>
  <cp:contentType/>
  <cp:contentStatus/>
</cp:coreProperties>
</file>