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<sst xmlns="http://schemas.openxmlformats.org/spreadsheetml/2006/main" count="74" uniqueCount="73">
  <si>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</si>
  <si>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</si>
  <si>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</si>
  <si>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</si>
  <si>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</si>
  <si>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</si>
  <si>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</si>
  <si>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</si>
  <si>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</si>
  <si>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</si>
  <si>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</si>
  <si>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</si>
  <si>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</si>
  <si>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</si>
  <si>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</si>
  <si>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</si>
  <si>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</si>
  <si>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</si>
  <si>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</si>
  <si>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</si>
  <si>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</si>
  <si>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</si>
  <si>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</si>
  <si>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</si>
  <si>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</si>
  <si>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</si>
  <si>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</si>
  <si>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</si>
  <si>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</si>
  <si>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</si>
  <si>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</si>
  <si>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</si>
  <si>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</si>
  <si>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</si>
  <si>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</si>
  <si>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</si>
  <si>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</si>
  <si>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</si>
  <si>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</si>
  <si>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</si>
  <si>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</si>
  <si>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</si>
  <si>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</si>
  <si>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</si>
  <si>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</si>
  <si>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</si>
  <si>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</si>
  <si>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</si>
  <si>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</si>
  <si>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</si>
  <si>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</si>
  <si>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</si>
  <si>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</si>
  <si>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</si>
  <si>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</si>
  <si>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</si>
  <si>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</si>
  <si>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</si>
  <si>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</si>
  <si>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</si>
  <si>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</si>
  <si>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</si>
  <si>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</si>
  <si>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</si>
  <si>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</si>
  <si>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</si>
  <si>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</si>
  <si>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</si>
  <si>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</si>
  <si>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</si>
  <si>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</si>
  <si>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</si>
  <si>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08/08/21 - VENCIMENTO 13/08/21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</si>
</sst>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78098</v>
      </c>
      <c r="C7" s="47">
        <f t="shared" si="0"/>
        <v>60407</v>
      </c>
      <c r="D7" s="47">
        <f t="shared" si="0"/>
        <v>90036</v>
      </c>
      <c r="E7" s="47">
        <f t="shared" si="0"/>
        <v>41364</v>
      </c>
      <c r="F7" s="47">
        <f t="shared" si="0"/>
        <v>65213</v>
      </c>
      <c r="G7" s="47">
        <f t="shared" si="0"/>
        <v>68738</v>
      </c>
      <c r="H7" s="47">
        <f t="shared" si="0"/>
        <v>88183</v>
      </c>
      <c r="I7" s="47">
        <f t="shared" si="0"/>
        <v>104116</v>
      </c>
      <c r="J7" s="47">
        <f t="shared" si="0"/>
        <v>21721</v>
      </c>
      <c r="K7" s="47">
        <f t="shared" si="0"/>
        <v>617876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8358</v>
      </c>
      <c r="C8" s="45">
        <f t="shared" si="1"/>
        <v>8048</v>
      </c>
      <c r="D8" s="45">
        <f t="shared" si="1"/>
        <v>10281</v>
      </c>
      <c r="E8" s="45">
        <f t="shared" si="1"/>
        <v>5140</v>
      </c>
      <c r="F8" s="45">
        <f t="shared" si="1"/>
        <v>6817</v>
      </c>
      <c r="G8" s="45">
        <f t="shared" si="1"/>
        <v>4981</v>
      </c>
      <c r="H8" s="45">
        <f t="shared" si="1"/>
        <v>5409</v>
      </c>
      <c r="I8" s="45">
        <f t="shared" si="1"/>
        <v>9397</v>
      </c>
      <c r="J8" s="45">
        <f t="shared" si="1"/>
        <v>1054</v>
      </c>
      <c r="K8" s="38">
        <f>SUM(B8:J8)</f>
        <v>59485</v>
      </c>
      <c r="L8"/>
      <c r="M8"/>
      <c r="N8"/>
    </row>
    <row r="9" spans="1:14" ht="16.5" customHeight="1">
      <c r="A9" s="22" t="s">
        <v>35</v>
      </c>
      <c r="B9" s="45">
        <v>8351</v>
      </c>
      <c r="C9" s="45">
        <v>8044</v>
      </c>
      <c r="D9" s="45">
        <v>10278</v>
      </c>
      <c r="E9" s="45">
        <v>5133</v>
      </c>
      <c r="F9" s="45">
        <v>6811</v>
      </c>
      <c r="G9" s="45">
        <v>4981</v>
      </c>
      <c r="H9" s="45">
        <v>5409</v>
      </c>
      <c r="I9" s="45">
        <v>9385</v>
      </c>
      <c r="J9" s="45">
        <v>1054</v>
      </c>
      <c r="K9" s="38">
        <f>SUM(B9:J9)</f>
        <v>59446</v>
      </c>
      <c r="L9"/>
      <c r="M9"/>
      <c r="N9"/>
    </row>
    <row r="10" spans="1:14" ht="16.5" customHeight="1">
      <c r="A10" s="22" t="s">
        <v>34</v>
      </c>
      <c r="B10" s="45">
        <v>7</v>
      </c>
      <c r="C10" s="45">
        <v>4</v>
      </c>
      <c r="D10" s="45">
        <v>3</v>
      </c>
      <c r="E10" s="45">
        <v>7</v>
      </c>
      <c r="F10" s="45">
        <v>6</v>
      </c>
      <c r="G10" s="45">
        <v>0</v>
      </c>
      <c r="H10" s="45">
        <v>0</v>
      </c>
      <c r="I10" s="45">
        <v>12</v>
      </c>
      <c r="J10" s="45">
        <v>0</v>
      </c>
      <c r="K10" s="38">
        <f>SUM(B10:J10)</f>
        <v>39</v>
      </c>
      <c r="L10"/>
      <c r="M10"/>
      <c r="N10"/>
    </row>
    <row r="11" spans="1:14" ht="16.5" customHeight="1">
      <c r="A11" s="44" t="s">
        <v>33</v>
      </c>
      <c r="B11" s="43">
        <v>69740</v>
      </c>
      <c r="C11" s="43">
        <v>52359</v>
      </c>
      <c r="D11" s="43">
        <v>79755</v>
      </c>
      <c r="E11" s="43">
        <v>36224</v>
      </c>
      <c r="F11" s="43">
        <v>58396</v>
      </c>
      <c r="G11" s="43">
        <v>63757</v>
      </c>
      <c r="H11" s="43">
        <v>82774</v>
      </c>
      <c r="I11" s="43">
        <v>94719</v>
      </c>
      <c r="J11" s="43">
        <v>20667</v>
      </c>
      <c r="K11" s="38">
        <f>SUM(B11:J11)</f>
        <v>558391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1.295730633592049</v>
      </c>
      <c r="C15" s="39">
        <v>1.422762790003435</v>
      </c>
      <c r="D15" s="39">
        <v>1.132106074637418</v>
      </c>
      <c r="E15" s="39">
        <v>1.409048069344638</v>
      </c>
      <c r="F15" s="39">
        <v>1.260686134434269</v>
      </c>
      <c r="G15" s="39">
        <v>1.17814975226172</v>
      </c>
      <c r="H15" s="39">
        <v>1.152488176989389</v>
      </c>
      <c r="I15" s="39">
        <v>1.200519391530724</v>
      </c>
      <c r="J15" s="39">
        <v>1.287205754846466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352717.13</v>
      </c>
      <c r="C17" s="36">
        <f aca="true" t="shared" si="2" ref="C17:J17">C18+C19+C20+C21+C22+C23+C24</f>
        <v>334575.07</v>
      </c>
      <c r="D17" s="36">
        <f t="shared" si="2"/>
        <v>428884.39999999997</v>
      </c>
      <c r="E17" s="36">
        <f t="shared" si="2"/>
        <v>219695.55000000002</v>
      </c>
      <c r="F17" s="36">
        <f t="shared" si="2"/>
        <v>320978.17</v>
      </c>
      <c r="G17" s="36">
        <f t="shared" si="2"/>
        <v>312628.3999999999</v>
      </c>
      <c r="H17" s="36">
        <f t="shared" si="2"/>
        <v>318648.27</v>
      </c>
      <c r="I17" s="36">
        <f t="shared" si="2"/>
        <v>405279.52999999997</v>
      </c>
      <c r="J17" s="36">
        <f t="shared" si="2"/>
        <v>100001.19999999998</v>
      </c>
      <c r="K17" s="36">
        <f aca="true" t="shared" si="3" ref="K17:K24">SUM(B17:J17)</f>
        <v>2793407.7199999997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262143.75</v>
      </c>
      <c r="C18" s="30">
        <f t="shared" si="4"/>
        <v>222575.63</v>
      </c>
      <c r="D18" s="30">
        <f t="shared" si="4"/>
        <v>367481.93</v>
      </c>
      <c r="E18" s="30">
        <f t="shared" si="4"/>
        <v>146982.84</v>
      </c>
      <c r="F18" s="30">
        <f t="shared" si="4"/>
        <v>245057.41</v>
      </c>
      <c r="G18" s="30">
        <f t="shared" si="4"/>
        <v>261170.03</v>
      </c>
      <c r="H18" s="30">
        <f t="shared" si="4"/>
        <v>267079.85</v>
      </c>
      <c r="I18" s="30">
        <f t="shared" si="4"/>
        <v>318313.85</v>
      </c>
      <c r="J18" s="30">
        <f t="shared" si="4"/>
        <v>75239.37</v>
      </c>
      <c r="K18" s="30">
        <f t="shared" si="3"/>
        <v>2166044.66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77523.94</v>
      </c>
      <c r="C19" s="30">
        <f t="shared" si="5"/>
        <v>94096.69</v>
      </c>
      <c r="D19" s="30">
        <f t="shared" si="5"/>
        <v>48546.6</v>
      </c>
      <c r="E19" s="30">
        <f t="shared" si="5"/>
        <v>60123.05</v>
      </c>
      <c r="F19" s="30">
        <f t="shared" si="5"/>
        <v>63883.07</v>
      </c>
      <c r="G19" s="30">
        <f t="shared" si="5"/>
        <v>46527.38</v>
      </c>
      <c r="H19" s="30">
        <f t="shared" si="5"/>
        <v>40726.52</v>
      </c>
      <c r="I19" s="30">
        <f t="shared" si="5"/>
        <v>63828.1</v>
      </c>
      <c r="J19" s="30">
        <f t="shared" si="5"/>
        <v>21609.18</v>
      </c>
      <c r="K19" s="30">
        <f t="shared" si="3"/>
        <v>516864.53</v>
      </c>
      <c r="L19"/>
      <c r="M19"/>
      <c r="N19"/>
    </row>
    <row r="20" spans="1:14" ht="16.5" customHeight="1">
      <c r="A20" s="18" t="s">
        <v>28</v>
      </c>
      <c r="B20" s="30">
        <v>12344.81</v>
      </c>
      <c r="C20" s="30">
        <v>15941.85</v>
      </c>
      <c r="D20" s="30">
        <v>10998.43</v>
      </c>
      <c r="E20" s="30">
        <v>10477.5</v>
      </c>
      <c r="F20" s="30">
        <v>10696.46</v>
      </c>
      <c r="G20" s="30">
        <v>6110.1</v>
      </c>
      <c r="H20" s="30">
        <v>11780.63</v>
      </c>
      <c r="I20" s="30">
        <v>20974.17</v>
      </c>
      <c r="J20" s="30">
        <v>5354.63</v>
      </c>
      <c r="K20" s="30">
        <f t="shared" si="3"/>
        <v>104678.58</v>
      </c>
      <c r="L20"/>
      <c r="M20"/>
      <c r="N20"/>
    </row>
    <row r="21" spans="1:14" ht="16.5" customHeight="1">
      <c r="A21" s="18" t="s">
        <v>27</v>
      </c>
      <c r="B21" s="30">
        <v>1341.23</v>
      </c>
      <c r="C21" s="34">
        <v>2682.46</v>
      </c>
      <c r="D21" s="34">
        <v>4023.69</v>
      </c>
      <c r="E21" s="30">
        <v>2682.46</v>
      </c>
      <c r="F21" s="30">
        <v>1341.23</v>
      </c>
      <c r="G21" s="34">
        <v>1341.23</v>
      </c>
      <c r="H21" s="34">
        <v>2682.46</v>
      </c>
      <c r="I21" s="34">
        <v>2682.46</v>
      </c>
      <c r="J21" s="34">
        <v>1341.23</v>
      </c>
      <c r="K21" s="30">
        <f t="shared" si="3"/>
        <v>20118.449999999997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-2166.25</v>
      </c>
      <c r="E22" s="30">
        <v>0</v>
      </c>
      <c r="F22" s="30">
        <v>0</v>
      </c>
      <c r="G22" s="30">
        <v>0</v>
      </c>
      <c r="H22" s="30">
        <v>-3621.19</v>
      </c>
      <c r="I22" s="30">
        <v>0</v>
      </c>
      <c r="J22" s="30">
        <v>-3258.39</v>
      </c>
      <c r="K22" s="30">
        <f t="shared" si="3"/>
        <v>-9045.83</v>
      </c>
      <c r="L22"/>
      <c r="M22"/>
      <c r="N22"/>
    </row>
    <row r="23" spans="1:14" ht="16.5" customHeight="1">
      <c r="A23" s="18" t="s">
        <v>69</v>
      </c>
      <c r="B23" s="30">
        <v>-636.6</v>
      </c>
      <c r="C23" s="30">
        <v>-721.56</v>
      </c>
      <c r="D23" s="30">
        <v>0</v>
      </c>
      <c r="E23" s="30">
        <v>-570.3</v>
      </c>
      <c r="F23" s="30">
        <v>0</v>
      </c>
      <c r="G23" s="30">
        <v>-2520.34</v>
      </c>
      <c r="H23" s="30">
        <v>0</v>
      </c>
      <c r="I23" s="30">
        <v>-519.05</v>
      </c>
      <c r="J23" s="30">
        <v>-284.82</v>
      </c>
      <c r="K23" s="30">
        <f t="shared" si="3"/>
        <v>-5252.67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-36744.4</v>
      </c>
      <c r="C27" s="30">
        <f t="shared" si="6"/>
        <v>-35393.6</v>
      </c>
      <c r="D27" s="30">
        <f t="shared" si="6"/>
        <v>-63719.799999999996</v>
      </c>
      <c r="E27" s="30">
        <f t="shared" si="6"/>
        <v>-22585.2</v>
      </c>
      <c r="F27" s="30">
        <f t="shared" si="6"/>
        <v>-29968.4</v>
      </c>
      <c r="G27" s="30">
        <f t="shared" si="6"/>
        <v>-21916.4</v>
      </c>
      <c r="H27" s="30">
        <f t="shared" si="6"/>
        <v>-23799.6</v>
      </c>
      <c r="I27" s="30">
        <f t="shared" si="6"/>
        <v>-41294</v>
      </c>
      <c r="J27" s="30">
        <f t="shared" si="6"/>
        <v>-9992.27</v>
      </c>
      <c r="K27" s="30">
        <f aca="true" t="shared" si="7" ref="K27:K35">SUM(B27:J27)</f>
        <v>-285413.67000000004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-36744.4</v>
      </c>
      <c r="C28" s="30">
        <f t="shared" si="8"/>
        <v>-35393.6</v>
      </c>
      <c r="D28" s="30">
        <f t="shared" si="8"/>
        <v>-45223.2</v>
      </c>
      <c r="E28" s="30">
        <f t="shared" si="8"/>
        <v>-22585.2</v>
      </c>
      <c r="F28" s="30">
        <f t="shared" si="8"/>
        <v>-29968.4</v>
      </c>
      <c r="G28" s="30">
        <f t="shared" si="8"/>
        <v>-21916.4</v>
      </c>
      <c r="H28" s="30">
        <f t="shared" si="8"/>
        <v>-23799.6</v>
      </c>
      <c r="I28" s="30">
        <f t="shared" si="8"/>
        <v>-41294</v>
      </c>
      <c r="J28" s="30">
        <f t="shared" si="8"/>
        <v>-4637.6</v>
      </c>
      <c r="K28" s="30">
        <f t="shared" si="7"/>
        <v>-261562.4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-36744.4</v>
      </c>
      <c r="C29" s="30">
        <f aca="true" t="shared" si="9" ref="C29:J29">-ROUND((C9)*$E$3,2)</f>
        <v>-35393.6</v>
      </c>
      <c r="D29" s="30">
        <f t="shared" si="9"/>
        <v>-45223.2</v>
      </c>
      <c r="E29" s="30">
        <f t="shared" si="9"/>
        <v>-22585.2</v>
      </c>
      <c r="F29" s="30">
        <f t="shared" si="9"/>
        <v>-29968.4</v>
      </c>
      <c r="G29" s="30">
        <f t="shared" si="9"/>
        <v>-21916.4</v>
      </c>
      <c r="H29" s="30">
        <f t="shared" si="9"/>
        <v>-23799.6</v>
      </c>
      <c r="I29" s="30">
        <f t="shared" si="9"/>
        <v>-41294</v>
      </c>
      <c r="J29" s="30">
        <f t="shared" si="9"/>
        <v>-4637.6</v>
      </c>
      <c r="K29" s="30">
        <f t="shared" si="7"/>
        <v>-261562.4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-18496.6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-5354.67</v>
      </c>
      <c r="K33" s="30">
        <f t="shared" si="7"/>
        <v>-23851.269999999997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-18496.6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-5354.67</v>
      </c>
      <c r="K34" s="30">
        <f t="shared" si="7"/>
        <v>-23851.269999999997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315972.73</v>
      </c>
      <c r="C47" s="27">
        <f aca="true" t="shared" si="11" ref="C47:J47">IF(C17+C27+C48&lt;0,0,C17+C27+C48)</f>
        <v>299181.47000000003</v>
      </c>
      <c r="D47" s="27">
        <f t="shared" si="11"/>
        <v>365164.6</v>
      </c>
      <c r="E47" s="27">
        <f t="shared" si="11"/>
        <v>197110.35</v>
      </c>
      <c r="F47" s="27">
        <f t="shared" si="11"/>
        <v>291009.76999999996</v>
      </c>
      <c r="G47" s="27">
        <f t="shared" si="11"/>
        <v>290711.9999999999</v>
      </c>
      <c r="H47" s="27">
        <f t="shared" si="11"/>
        <v>294848.67000000004</v>
      </c>
      <c r="I47" s="27">
        <f t="shared" si="11"/>
        <v>363985.52999999997</v>
      </c>
      <c r="J47" s="27">
        <f t="shared" si="11"/>
        <v>90008.92999999998</v>
      </c>
      <c r="K47" s="20">
        <f>SUM(B47:J47)</f>
        <v>2507994.05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315972.72000000003</v>
      </c>
      <c r="C53" s="10">
        <f t="shared" si="13"/>
        <v>299181.48</v>
      </c>
      <c r="D53" s="10">
        <f t="shared" si="13"/>
        <v>365164.61</v>
      </c>
      <c r="E53" s="10">
        <f t="shared" si="13"/>
        <v>197110.34</v>
      </c>
      <c r="F53" s="10">
        <f t="shared" si="13"/>
        <v>291009.77</v>
      </c>
      <c r="G53" s="10">
        <f t="shared" si="13"/>
        <v>290712</v>
      </c>
      <c r="H53" s="10">
        <f t="shared" si="13"/>
        <v>294848.67</v>
      </c>
      <c r="I53" s="10">
        <f>SUM(I54:I66)</f>
        <v>363985.52</v>
      </c>
      <c r="J53" s="10">
        <f t="shared" si="13"/>
        <v>90008.93</v>
      </c>
      <c r="K53" s="5">
        <f>SUM(K54:K66)</f>
        <v>2507994.04</v>
      </c>
      <c r="L53" s="9"/>
    </row>
    <row r="54" spans="1:11" ht="16.5" customHeight="1">
      <c r="A54" s="7" t="s">
        <v>60</v>
      </c>
      <c r="B54" s="8">
        <v>275686.2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275686.2</v>
      </c>
    </row>
    <row r="55" spans="1:11" ht="16.5" customHeight="1">
      <c r="A55" s="7" t="s">
        <v>61</v>
      </c>
      <c r="B55" s="8">
        <v>40286.52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40286.52</v>
      </c>
    </row>
    <row r="56" spans="1:11" ht="16.5" customHeight="1">
      <c r="A56" s="7" t="s">
        <v>4</v>
      </c>
      <c r="B56" s="6">
        <v>0</v>
      </c>
      <c r="C56" s="8">
        <v>299181.48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299181.48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365164.61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365164.61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197110.34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197110.34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291009.77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291009.77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290712</v>
      </c>
      <c r="H60" s="6">
        <v>0</v>
      </c>
      <c r="I60" s="6">
        <v>0</v>
      </c>
      <c r="J60" s="6">
        <v>0</v>
      </c>
      <c r="K60" s="5">
        <f t="shared" si="14"/>
        <v>290712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294848.67</v>
      </c>
      <c r="I61" s="6">
        <v>0</v>
      </c>
      <c r="J61" s="6">
        <v>0</v>
      </c>
      <c r="K61" s="5">
        <f t="shared" si="14"/>
        <v>294848.67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125429.41</v>
      </c>
      <c r="J63" s="6">
        <v>0</v>
      </c>
      <c r="K63" s="5">
        <f t="shared" si="14"/>
        <v>125429.41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238556.11</v>
      </c>
      <c r="J64" s="6">
        <v>0</v>
      </c>
      <c r="K64" s="5">
        <f t="shared" si="14"/>
        <v>238556.11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90008.93</v>
      </c>
      <c r="K65" s="5">
        <f t="shared" si="14"/>
        <v>90008.93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2021-08-12T17:07:00Z</dcterms:modified>
  <cp:category/>
  <cp:version/>
  <cp:contentType/>
  <cp:contentStatus/>
</cp:coreProperties>
</file>