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<sst xmlns="http://schemas.openxmlformats.org/spreadsheetml/2006/main" count="74" uniqueCount="73">
  <si>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</si>
  <si>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</si>
  <si>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</si>
  <si>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</si>
  <si>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</si>
  <si>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</si>
  <si>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</si>
  <si>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</si>
  <si>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</si>
  <si>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</si>
  <si>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</si>
  <si>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</si>
  <si>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</si>
  <si>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</si>
  <si>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</si>
  <si>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</si>
  <si>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</si>
  <si>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</si>
  <si>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</si>
  <si>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</si>
  <si>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</si>
  <si>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</si>
  <si>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</si>
  <si>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</si>
  <si>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</si>
  <si>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</si>
  <si>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</si>
  <si>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</si>
  <si>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</si>
  <si>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</si>
  <si>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</si>
  <si>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</si>
  <si>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</si>
  <si>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</si>
  <si>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</si>
  <si>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</si>
  <si>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</si>
  <si>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</si>
  <si>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</si>
  <si>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</si>
  <si>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</si>
  <si>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</si>
  <si>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</si>
  <si>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</si>
  <si>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</si>
  <si>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</si>
  <si>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</si>
  <si>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</si>
  <si>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</si>
  <si>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</si>
  <si>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</si>
  <si>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</si>
  <si>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</si>
  <si>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</si>
  <si>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</si>
  <si>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</si>
  <si>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</si>
  <si>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</si>
  <si>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</si>
  <si>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</si>
  <si>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</si>
  <si>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</si>
  <si>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</si>
  <si>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</si>
  <si>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</si>
  <si>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</si>
  <si>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</si>
  <si>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</si>
  <si>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</si>
  <si>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</si>
  <si>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</si>
  <si>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</si>
  <si>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06/08/21 - VENCIMENTO 13/08/21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</si>
</sst>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264715</v>
      </c>
      <c r="C7" s="47">
        <f t="shared" si="0"/>
        <v>222020</v>
      </c>
      <c r="D7" s="47">
        <f t="shared" si="0"/>
        <v>285533</v>
      </c>
      <c r="E7" s="47">
        <f t="shared" si="0"/>
        <v>147447</v>
      </c>
      <c r="F7" s="47">
        <f t="shared" si="0"/>
        <v>179731</v>
      </c>
      <c r="G7" s="47">
        <f t="shared" si="0"/>
        <v>202635</v>
      </c>
      <c r="H7" s="47">
        <f t="shared" si="0"/>
        <v>236342</v>
      </c>
      <c r="I7" s="47">
        <f t="shared" si="0"/>
        <v>298337</v>
      </c>
      <c r="J7" s="47">
        <f t="shared" si="0"/>
        <v>90192</v>
      </c>
      <c r="K7" s="47">
        <f t="shared" si="0"/>
        <v>1926952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20379</v>
      </c>
      <c r="C8" s="45">
        <f t="shared" si="1"/>
        <v>19847</v>
      </c>
      <c r="D8" s="45">
        <f t="shared" si="1"/>
        <v>21746</v>
      </c>
      <c r="E8" s="45">
        <f t="shared" si="1"/>
        <v>12536</v>
      </c>
      <c r="F8" s="45">
        <f t="shared" si="1"/>
        <v>14742</v>
      </c>
      <c r="G8" s="45">
        <f t="shared" si="1"/>
        <v>10081</v>
      </c>
      <c r="H8" s="45">
        <f t="shared" si="1"/>
        <v>9255</v>
      </c>
      <c r="I8" s="45">
        <f t="shared" si="1"/>
        <v>20294</v>
      </c>
      <c r="J8" s="45">
        <f t="shared" si="1"/>
        <v>3453</v>
      </c>
      <c r="K8" s="38">
        <f>SUM(B8:J8)</f>
        <v>132333</v>
      </c>
      <c r="L8"/>
      <c r="M8"/>
      <c r="N8"/>
    </row>
    <row r="9" spans="1:14" ht="16.5" customHeight="1">
      <c r="A9" s="22" t="s">
        <v>35</v>
      </c>
      <c r="B9" s="45">
        <v>20362</v>
      </c>
      <c r="C9" s="45">
        <v>19845</v>
      </c>
      <c r="D9" s="45">
        <v>21741</v>
      </c>
      <c r="E9" s="45">
        <v>12516</v>
      </c>
      <c r="F9" s="45">
        <v>14732</v>
      </c>
      <c r="G9" s="45">
        <v>10080</v>
      </c>
      <c r="H9" s="45">
        <v>9255</v>
      </c>
      <c r="I9" s="45">
        <v>20252</v>
      </c>
      <c r="J9" s="45">
        <v>3453</v>
      </c>
      <c r="K9" s="38">
        <f>SUM(B9:J9)</f>
        <v>132236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2</v>
      </c>
      <c r="D10" s="45">
        <v>5</v>
      </c>
      <c r="E10" s="45">
        <v>20</v>
      </c>
      <c r="F10" s="45">
        <v>10</v>
      </c>
      <c r="G10" s="45">
        <v>1</v>
      </c>
      <c r="H10" s="45">
        <v>0</v>
      </c>
      <c r="I10" s="45">
        <v>42</v>
      </c>
      <c r="J10" s="45">
        <v>0</v>
      </c>
      <c r="K10" s="38">
        <f>SUM(B10:J10)</f>
        <v>97</v>
      </c>
      <c r="L10"/>
      <c r="M10"/>
      <c r="N10"/>
    </row>
    <row r="11" spans="1:14" ht="16.5" customHeight="1">
      <c r="A11" s="44" t="s">
        <v>33</v>
      </c>
      <c r="B11" s="43">
        <v>244336</v>
      </c>
      <c r="C11" s="43">
        <v>202173</v>
      </c>
      <c r="D11" s="43">
        <v>263787</v>
      </c>
      <c r="E11" s="43">
        <v>134911</v>
      </c>
      <c r="F11" s="43">
        <v>164989</v>
      </c>
      <c r="G11" s="43">
        <v>192554</v>
      </c>
      <c r="H11" s="43">
        <v>227087</v>
      </c>
      <c r="I11" s="43">
        <v>278043</v>
      </c>
      <c r="J11" s="43">
        <v>86739</v>
      </c>
      <c r="K11" s="38">
        <f>SUM(B11:J11)</f>
        <v>1794619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1.386818942877317</v>
      </c>
      <c r="C15" s="39">
        <v>1.451269928624588</v>
      </c>
      <c r="D15" s="39">
        <v>1.167837008972266</v>
      </c>
      <c r="E15" s="39">
        <v>1.549128886895307</v>
      </c>
      <c r="F15" s="39">
        <v>1.276097946775372</v>
      </c>
      <c r="G15" s="39">
        <v>1.24856792694752</v>
      </c>
      <c r="H15" s="39">
        <v>1.179733747688701</v>
      </c>
      <c r="I15" s="39">
        <v>1.255996256725409</v>
      </c>
      <c r="J15" s="39">
        <v>1.376418047666283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1264150.85</v>
      </c>
      <c r="C17" s="36">
        <f aca="true" t="shared" si="2" ref="C17:J17">C18+C19+C20+C21+C22+C23+C24</f>
        <v>1219610.3299999998</v>
      </c>
      <c r="D17" s="36">
        <f t="shared" si="2"/>
        <v>1382829.3699999999</v>
      </c>
      <c r="E17" s="36">
        <f t="shared" si="2"/>
        <v>834541.38</v>
      </c>
      <c r="F17" s="36">
        <f t="shared" si="2"/>
        <v>884423.62</v>
      </c>
      <c r="G17" s="36">
        <f t="shared" si="2"/>
        <v>981602.33</v>
      </c>
      <c r="H17" s="36">
        <f t="shared" si="2"/>
        <v>865706.73</v>
      </c>
      <c r="I17" s="36">
        <f t="shared" si="2"/>
        <v>1189085.17</v>
      </c>
      <c r="J17" s="36">
        <f t="shared" si="2"/>
        <v>439334.31999999995</v>
      </c>
      <c r="K17" s="36">
        <f aca="true" t="shared" si="3" ref="K17:K24">SUM(B17:J17)</f>
        <v>9061284.1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888542.37</v>
      </c>
      <c r="C18" s="30">
        <f t="shared" si="4"/>
        <v>818054.89</v>
      </c>
      <c r="D18" s="30">
        <f t="shared" si="4"/>
        <v>1165402.94</v>
      </c>
      <c r="E18" s="30">
        <f t="shared" si="4"/>
        <v>523938.17</v>
      </c>
      <c r="F18" s="30">
        <f t="shared" si="4"/>
        <v>675393.15</v>
      </c>
      <c r="G18" s="30">
        <f t="shared" si="4"/>
        <v>769911.68</v>
      </c>
      <c r="H18" s="30">
        <f t="shared" si="4"/>
        <v>715809.02</v>
      </c>
      <c r="I18" s="30">
        <f t="shared" si="4"/>
        <v>912105.71</v>
      </c>
      <c r="J18" s="30">
        <f t="shared" si="4"/>
        <v>312416.07</v>
      </c>
      <c r="K18" s="30">
        <f t="shared" si="3"/>
        <v>6781574.000000001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343705.02</v>
      </c>
      <c r="C19" s="30">
        <f t="shared" si="5"/>
        <v>369163.57</v>
      </c>
      <c r="D19" s="30">
        <f t="shared" si="5"/>
        <v>195597.74</v>
      </c>
      <c r="E19" s="30">
        <f t="shared" si="5"/>
        <v>287709.58</v>
      </c>
      <c r="F19" s="30">
        <f t="shared" si="5"/>
        <v>186474.66</v>
      </c>
      <c r="G19" s="30">
        <f t="shared" si="5"/>
        <v>191375.35</v>
      </c>
      <c r="H19" s="30">
        <f t="shared" si="5"/>
        <v>128655.04</v>
      </c>
      <c r="I19" s="30">
        <f t="shared" si="5"/>
        <v>233495.65</v>
      </c>
      <c r="J19" s="30">
        <f t="shared" si="5"/>
        <v>117599.05</v>
      </c>
      <c r="K19" s="30">
        <f t="shared" si="3"/>
        <v>2053775.6600000001</v>
      </c>
      <c r="L19"/>
      <c r="M19"/>
      <c r="N19"/>
    </row>
    <row r="20" spans="1:14" ht="16.5" customHeight="1">
      <c r="A20" s="18" t="s">
        <v>28</v>
      </c>
      <c r="B20" s="30">
        <v>30668.33</v>
      </c>
      <c r="C20" s="30">
        <v>29709.41</v>
      </c>
      <c r="D20" s="30">
        <v>20320.42</v>
      </c>
      <c r="E20" s="30">
        <v>20211.17</v>
      </c>
      <c r="F20" s="30">
        <v>21214.58</v>
      </c>
      <c r="G20" s="30">
        <v>19193.23</v>
      </c>
      <c r="H20" s="30">
        <v>22386.82</v>
      </c>
      <c r="I20" s="30">
        <v>40801.35</v>
      </c>
      <c r="J20" s="30">
        <v>11236.36</v>
      </c>
      <c r="K20" s="30">
        <f t="shared" si="3"/>
        <v>215741.67000000004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-106.1</v>
      </c>
      <c r="C23" s="30">
        <v>0</v>
      </c>
      <c r="D23" s="30">
        <v>-349.17</v>
      </c>
      <c r="E23" s="30">
        <v>0</v>
      </c>
      <c r="F23" s="30">
        <v>0</v>
      </c>
      <c r="G23" s="30">
        <v>-219.16</v>
      </c>
      <c r="H23" s="30">
        <v>-205.42</v>
      </c>
      <c r="I23" s="30">
        <v>0</v>
      </c>
      <c r="J23" s="30">
        <v>0</v>
      </c>
      <c r="K23" s="30">
        <f t="shared" si="3"/>
        <v>-879.8499999999999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-134128.79</v>
      </c>
      <c r="C27" s="30">
        <f t="shared" si="6"/>
        <v>-97220.33</v>
      </c>
      <c r="D27" s="30">
        <f t="shared" si="6"/>
        <v>-133399.11</v>
      </c>
      <c r="E27" s="30">
        <f t="shared" si="6"/>
        <v>-107763.02</v>
      </c>
      <c r="F27" s="30">
        <f t="shared" si="6"/>
        <v>-64820.8</v>
      </c>
      <c r="G27" s="30">
        <f t="shared" si="6"/>
        <v>-93817.29999999999</v>
      </c>
      <c r="H27" s="30">
        <f t="shared" si="6"/>
        <v>-53200.42</v>
      </c>
      <c r="I27" s="30">
        <f t="shared" si="6"/>
        <v>-108582.15</v>
      </c>
      <c r="J27" s="30">
        <f t="shared" si="6"/>
        <v>-26555.47</v>
      </c>
      <c r="K27" s="30">
        <f aca="true" t="shared" si="7" ref="K27:K35">SUM(B27:J27)</f>
        <v>-819487.3900000001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-134128.79</v>
      </c>
      <c r="C28" s="30">
        <f t="shared" si="8"/>
        <v>-97220.33</v>
      </c>
      <c r="D28" s="30">
        <f t="shared" si="8"/>
        <v>-114902.51</v>
      </c>
      <c r="E28" s="30">
        <f t="shared" si="8"/>
        <v>-107763.02</v>
      </c>
      <c r="F28" s="30">
        <f t="shared" si="8"/>
        <v>-64820.8</v>
      </c>
      <c r="G28" s="30">
        <f t="shared" si="8"/>
        <v>-93817.29999999999</v>
      </c>
      <c r="H28" s="30">
        <f t="shared" si="8"/>
        <v>-53200.42</v>
      </c>
      <c r="I28" s="30">
        <f t="shared" si="8"/>
        <v>-108582.15</v>
      </c>
      <c r="J28" s="30">
        <f t="shared" si="8"/>
        <v>-21200.800000000003</v>
      </c>
      <c r="K28" s="30">
        <f t="shared" si="7"/>
        <v>-795636.1200000001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-89592.8</v>
      </c>
      <c r="C29" s="30">
        <f aca="true" t="shared" si="9" ref="C29:J29">-ROUND((C9)*$E$3,2)</f>
        <v>-87318</v>
      </c>
      <c r="D29" s="30">
        <f t="shared" si="9"/>
        <v>-95660.4</v>
      </c>
      <c r="E29" s="30">
        <f t="shared" si="9"/>
        <v>-55070.4</v>
      </c>
      <c r="F29" s="30">
        <f t="shared" si="9"/>
        <v>-64820.8</v>
      </c>
      <c r="G29" s="30">
        <f t="shared" si="9"/>
        <v>-44352</v>
      </c>
      <c r="H29" s="30">
        <f t="shared" si="9"/>
        <v>-40722</v>
      </c>
      <c r="I29" s="30">
        <f t="shared" si="9"/>
        <v>-89108.8</v>
      </c>
      <c r="J29" s="30">
        <f t="shared" si="9"/>
        <v>-15193.2</v>
      </c>
      <c r="K29" s="30">
        <f t="shared" si="7"/>
        <v>-581838.3999999999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-4804.8</v>
      </c>
      <c r="C31" s="30">
        <v>-1047.2</v>
      </c>
      <c r="D31" s="30">
        <v>-2032.8</v>
      </c>
      <c r="E31" s="30">
        <v>-1900.8</v>
      </c>
      <c r="F31" s="26">
        <v>0</v>
      </c>
      <c r="G31" s="30">
        <v>-1509.2</v>
      </c>
      <c r="H31" s="30">
        <v>-452.68</v>
      </c>
      <c r="I31" s="30">
        <v>-706.45</v>
      </c>
      <c r="J31" s="30">
        <v>-217.94</v>
      </c>
      <c r="K31" s="30">
        <f t="shared" si="7"/>
        <v>-12671.870000000003</v>
      </c>
      <c r="L31"/>
      <c r="M31"/>
      <c r="N31"/>
    </row>
    <row r="32" spans="1:14" ht="16.5" customHeight="1">
      <c r="A32" s="25" t="s">
        <v>21</v>
      </c>
      <c r="B32" s="30">
        <v>-39731.19</v>
      </c>
      <c r="C32" s="30">
        <v>-8855.13</v>
      </c>
      <c r="D32" s="30">
        <v>-17209.31</v>
      </c>
      <c r="E32" s="30">
        <v>-50791.82</v>
      </c>
      <c r="F32" s="26">
        <v>0</v>
      </c>
      <c r="G32" s="30">
        <v>-47956.1</v>
      </c>
      <c r="H32" s="30">
        <v>-12025.74</v>
      </c>
      <c r="I32" s="30">
        <v>-18766.9</v>
      </c>
      <c r="J32" s="30">
        <v>-5789.66</v>
      </c>
      <c r="K32" s="30">
        <f t="shared" si="7"/>
        <v>-201125.85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1130022.06</v>
      </c>
      <c r="C47" s="27">
        <f aca="true" t="shared" si="11" ref="C47:J47">IF(C17+C27+C48&lt;0,0,C17+C27+C48)</f>
        <v>1122389.9999999998</v>
      </c>
      <c r="D47" s="27">
        <f t="shared" si="11"/>
        <v>1249430.2599999998</v>
      </c>
      <c r="E47" s="27">
        <f t="shared" si="11"/>
        <v>726778.36</v>
      </c>
      <c r="F47" s="27">
        <f t="shared" si="11"/>
        <v>819602.82</v>
      </c>
      <c r="G47" s="27">
        <f t="shared" si="11"/>
        <v>887785.03</v>
      </c>
      <c r="H47" s="27">
        <f t="shared" si="11"/>
        <v>812506.3099999999</v>
      </c>
      <c r="I47" s="27">
        <f t="shared" si="11"/>
        <v>1080503.02</v>
      </c>
      <c r="J47" s="27">
        <f t="shared" si="11"/>
        <v>412778.85</v>
      </c>
      <c r="K47" s="20">
        <f>SUM(B47:J47)</f>
        <v>8241796.709999999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1130022.06</v>
      </c>
      <c r="C53" s="10">
        <f t="shared" si="13"/>
        <v>1122390</v>
      </c>
      <c r="D53" s="10">
        <f t="shared" si="13"/>
        <v>1249430.26</v>
      </c>
      <c r="E53" s="10">
        <f t="shared" si="13"/>
        <v>726778.37</v>
      </c>
      <c r="F53" s="10">
        <f t="shared" si="13"/>
        <v>819602.82</v>
      </c>
      <c r="G53" s="10">
        <f t="shared" si="13"/>
        <v>887785.03</v>
      </c>
      <c r="H53" s="10">
        <f t="shared" si="13"/>
        <v>812506.31</v>
      </c>
      <c r="I53" s="10">
        <f>SUM(I54:I66)</f>
        <v>1080503.02</v>
      </c>
      <c r="J53" s="10">
        <f t="shared" si="13"/>
        <v>412778.85</v>
      </c>
      <c r="K53" s="5">
        <f>SUM(K54:K66)</f>
        <v>8241796.720000002</v>
      </c>
      <c r="L53" s="9"/>
    </row>
    <row r="54" spans="1:11" ht="16.5" customHeight="1">
      <c r="A54" s="7" t="s">
        <v>60</v>
      </c>
      <c r="B54" s="8">
        <v>987187.27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987187.27</v>
      </c>
    </row>
    <row r="55" spans="1:11" ht="16.5" customHeight="1">
      <c r="A55" s="7" t="s">
        <v>61</v>
      </c>
      <c r="B55" s="8">
        <v>142834.79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142834.79</v>
      </c>
    </row>
    <row r="56" spans="1:11" ht="16.5" customHeight="1">
      <c r="A56" s="7" t="s">
        <v>4</v>
      </c>
      <c r="B56" s="6">
        <v>0</v>
      </c>
      <c r="C56" s="8">
        <v>1122390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1122390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1249430.26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1249430.26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726778.37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726778.37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819602.82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819602.82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887785.03</v>
      </c>
      <c r="H60" s="6">
        <v>0</v>
      </c>
      <c r="I60" s="6">
        <v>0</v>
      </c>
      <c r="J60" s="6">
        <v>0</v>
      </c>
      <c r="K60" s="5">
        <f t="shared" si="14"/>
        <v>887785.03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812506.31</v>
      </c>
      <c r="I61" s="6">
        <v>0</v>
      </c>
      <c r="J61" s="6">
        <v>0</v>
      </c>
      <c r="K61" s="5">
        <f t="shared" si="14"/>
        <v>812506.31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355917.69</v>
      </c>
      <c r="J63" s="6">
        <v>0</v>
      </c>
      <c r="K63" s="5">
        <f t="shared" si="14"/>
        <v>355917.69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724585.33</v>
      </c>
      <c r="J64" s="6">
        <v>0</v>
      </c>
      <c r="K64" s="5">
        <f t="shared" si="14"/>
        <v>724585.33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412778.85</v>
      </c>
      <c r="K65" s="5">
        <f t="shared" si="14"/>
        <v>412778.85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2021-08-12T17:04:42Z</dcterms:modified>
  <cp:category/>
  <cp:version/>
  <cp:contentType/>
  <cp:contentStatus/>
</cp:coreProperties>
</file>