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<sst xmlns="http://schemas.openxmlformats.org/spreadsheetml/2006/main" count="75" uniqueCount="74">
  <si>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</si>
  <si>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</si>
  <si>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</si>
  <si>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</si>
  <si>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</si>
  <si>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</si>
  <si>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</si>
  <si>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</si>
  <si>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</si>
  <si>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</si>
  <si>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</si>
  <si>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</si>
  <si>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</si>
  <si>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</si>
  <si>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</si>
  <si>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</si>
  <si>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</si>
  <si>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</si>
  <si>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</si>
  <si>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</si>
  <si>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</si>
  <si>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</si>
  <si>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</si>
  <si>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</si>
  <si>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</si>
  <si>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</si>
  <si>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</si>
  <si>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</si>
  <si>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</si>
  <si>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</si>
  <si>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</si>
  <si>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</si>
  <si>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</si>
  <si>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</si>
  <si>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</si>
  <si>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</si>
  <si>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</si>
  <si>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</si>
  <si>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</si>
  <si>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</si>
  <si>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</si>
  <si>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</si>
  <si>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</si>
  <si>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</si>
  <si>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</si>
  <si>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</si>
  <si>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</si>
  <si>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</si>
  <si>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</si>
  <si>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</si>
  <si>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</si>
  <si>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</si>
  <si>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</si>
  <si>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</si>
  <si>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</si>
  <si>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</si>
  <si>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</si>
  <si>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</si>
  <si>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</si>
  <si>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</si>
  <si>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</si>
  <si>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</si>
  <si>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</si>
  <si>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</si>
  <si>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</si>
  <si>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</si>
  <si>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</si>
  <si>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</si>
  <si>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</si>
  <si>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</si>
  <si>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</si>
  <si>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04/08/21 - VENCIMENTO 11/08/21</t>
  </si>
  <si>
    <t>5.3. Revisão de Remuneração pelo Transporte Coletivo ¹</t>
  </si>
  <si>
    <t>¹ Remuneração da frota parada de julho.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</si>
</sst>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259938</v>
      </c>
      <c r="C7" s="47">
        <f t="shared" si="0"/>
        <v>218546</v>
      </c>
      <c r="D7" s="47">
        <f t="shared" si="0"/>
        <v>282620</v>
      </c>
      <c r="E7" s="47">
        <f t="shared" si="0"/>
        <v>144887</v>
      </c>
      <c r="F7" s="47">
        <f t="shared" si="0"/>
        <v>176438</v>
      </c>
      <c r="G7" s="47">
        <f t="shared" si="0"/>
        <v>197132</v>
      </c>
      <c r="H7" s="47">
        <f t="shared" si="0"/>
        <v>226951</v>
      </c>
      <c r="I7" s="47">
        <f t="shared" si="0"/>
        <v>291942</v>
      </c>
      <c r="J7" s="47">
        <f t="shared" si="0"/>
        <v>89400</v>
      </c>
      <c r="K7" s="47">
        <f t="shared" si="0"/>
        <v>1887854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18272</v>
      </c>
      <c r="C8" s="45">
        <f t="shared" si="1"/>
        <v>17562</v>
      </c>
      <c r="D8" s="45">
        <f t="shared" si="1"/>
        <v>19365</v>
      </c>
      <c r="E8" s="45">
        <f t="shared" si="1"/>
        <v>11348</v>
      </c>
      <c r="F8" s="45">
        <f t="shared" si="1"/>
        <v>13656</v>
      </c>
      <c r="G8" s="45">
        <f t="shared" si="1"/>
        <v>8797</v>
      </c>
      <c r="H8" s="45">
        <f t="shared" si="1"/>
        <v>8046</v>
      </c>
      <c r="I8" s="45">
        <f t="shared" si="1"/>
        <v>18319</v>
      </c>
      <c r="J8" s="45">
        <f t="shared" si="1"/>
        <v>3057</v>
      </c>
      <c r="K8" s="38">
        <f>SUM(B8:J8)</f>
        <v>118422</v>
      </c>
      <c r="L8"/>
      <c r="M8"/>
      <c r="N8"/>
    </row>
    <row r="9" spans="1:14" ht="16.5" customHeight="1">
      <c r="A9" s="22" t="s">
        <v>34</v>
      </c>
      <c r="B9" s="45">
        <v>18252</v>
      </c>
      <c r="C9" s="45">
        <v>17554</v>
      </c>
      <c r="D9" s="45">
        <v>19362</v>
      </c>
      <c r="E9" s="45">
        <v>11319</v>
      </c>
      <c r="F9" s="45">
        <v>13642</v>
      </c>
      <c r="G9" s="45">
        <v>8794</v>
      </c>
      <c r="H9" s="45">
        <v>8046</v>
      </c>
      <c r="I9" s="45">
        <v>18288</v>
      </c>
      <c r="J9" s="45">
        <v>3057</v>
      </c>
      <c r="K9" s="38">
        <f>SUM(B9:J9)</f>
        <v>118314</v>
      </c>
      <c r="L9"/>
      <c r="M9"/>
      <c r="N9"/>
    </row>
    <row r="10" spans="1:14" ht="16.5" customHeight="1">
      <c r="A10" s="22" t="s">
        <v>33</v>
      </c>
      <c r="B10" s="45">
        <v>20</v>
      </c>
      <c r="C10" s="45">
        <v>8</v>
      </c>
      <c r="D10" s="45">
        <v>3</v>
      </c>
      <c r="E10" s="45">
        <v>29</v>
      </c>
      <c r="F10" s="45">
        <v>14</v>
      </c>
      <c r="G10" s="45">
        <v>3</v>
      </c>
      <c r="H10" s="45">
        <v>0</v>
      </c>
      <c r="I10" s="45">
        <v>31</v>
      </c>
      <c r="J10" s="45">
        <v>0</v>
      </c>
      <c r="K10" s="38">
        <f>SUM(B10:J10)</f>
        <v>108</v>
      </c>
      <c r="L10"/>
      <c r="M10"/>
      <c r="N10"/>
    </row>
    <row r="11" spans="1:14" ht="16.5" customHeight="1">
      <c r="A11" s="44" t="s">
        <v>32</v>
      </c>
      <c r="B11" s="43">
        <v>241666</v>
      </c>
      <c r="C11" s="43">
        <v>200984</v>
      </c>
      <c r="D11" s="43">
        <v>263255</v>
      </c>
      <c r="E11" s="43">
        <v>133539</v>
      </c>
      <c r="F11" s="43">
        <v>162782</v>
      </c>
      <c r="G11" s="43">
        <v>188335</v>
      </c>
      <c r="H11" s="43">
        <v>218905</v>
      </c>
      <c r="I11" s="43">
        <v>273623</v>
      </c>
      <c r="J11" s="43">
        <v>86343</v>
      </c>
      <c r="K11" s="38">
        <f>SUM(B11:J11)</f>
        <v>1769432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1.43041163385414</v>
      </c>
      <c r="C15" s="39">
        <v>1.492193071071696</v>
      </c>
      <c r="D15" s="39">
        <v>1.203295639276126</v>
      </c>
      <c r="E15" s="39">
        <v>1.576431923162264</v>
      </c>
      <c r="F15" s="39">
        <v>1.321426003176845</v>
      </c>
      <c r="G15" s="39">
        <v>1.297878358944329</v>
      </c>
      <c r="H15" s="39">
        <v>1.252907264593726</v>
      </c>
      <c r="I15" s="39">
        <v>1.295414245661506</v>
      </c>
      <c r="J15" s="39">
        <v>1.408199233136643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1280437.93</v>
      </c>
      <c r="C17" s="36">
        <f aca="true" t="shared" si="2" ref="C17:J17">C18+C19+C20+C21+C22+C23+C24</f>
        <v>1233384.1199999999</v>
      </c>
      <c r="D17" s="36">
        <f t="shared" si="2"/>
        <v>1411237.25</v>
      </c>
      <c r="E17" s="36">
        <f t="shared" si="2"/>
        <v>833264.68</v>
      </c>
      <c r="F17" s="36">
        <f t="shared" si="2"/>
        <v>898781.1699999999</v>
      </c>
      <c r="G17" s="36">
        <f t="shared" si="2"/>
        <v>992054.28</v>
      </c>
      <c r="H17" s="36">
        <f t="shared" si="2"/>
        <v>883338.72</v>
      </c>
      <c r="I17" s="36">
        <f t="shared" si="2"/>
        <v>1199693.45</v>
      </c>
      <c r="J17" s="36">
        <f t="shared" si="2"/>
        <v>445049.17</v>
      </c>
      <c r="K17" s="36">
        <f aca="true" t="shared" si="3" ref="K17:K24">SUM(B17:J17)</f>
        <v>9177240.77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872507.89</v>
      </c>
      <c r="C18" s="30">
        <f t="shared" si="4"/>
        <v>805254.59</v>
      </c>
      <c r="D18" s="30">
        <f t="shared" si="4"/>
        <v>1153513.53</v>
      </c>
      <c r="E18" s="30">
        <f t="shared" si="4"/>
        <v>514841.47</v>
      </c>
      <c r="F18" s="30">
        <f t="shared" si="4"/>
        <v>663018.72</v>
      </c>
      <c r="G18" s="30">
        <f t="shared" si="4"/>
        <v>749003.03</v>
      </c>
      <c r="H18" s="30">
        <f t="shared" si="4"/>
        <v>687366.49</v>
      </c>
      <c r="I18" s="30">
        <f t="shared" si="4"/>
        <v>892554.28</v>
      </c>
      <c r="J18" s="30">
        <f t="shared" si="4"/>
        <v>309672.66</v>
      </c>
      <c r="K18" s="30">
        <f t="shared" si="3"/>
        <v>6647732.66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375537.55</v>
      </c>
      <c r="C19" s="30">
        <f t="shared" si="5"/>
        <v>396340.73</v>
      </c>
      <c r="D19" s="30">
        <f t="shared" si="5"/>
        <v>234504.27</v>
      </c>
      <c r="E19" s="30">
        <f t="shared" si="5"/>
        <v>296771.06</v>
      </c>
      <c r="F19" s="30">
        <f t="shared" si="5"/>
        <v>213111.46</v>
      </c>
      <c r="G19" s="30">
        <f t="shared" si="5"/>
        <v>223111.79</v>
      </c>
      <c r="H19" s="30">
        <f t="shared" si="5"/>
        <v>173839.98</v>
      </c>
      <c r="I19" s="30">
        <f t="shared" si="5"/>
        <v>263673.25</v>
      </c>
      <c r="J19" s="30">
        <f t="shared" si="5"/>
        <v>126408.14</v>
      </c>
      <c r="K19" s="30">
        <f t="shared" si="3"/>
        <v>2303298.23</v>
      </c>
      <c r="L19"/>
      <c r="M19"/>
      <c r="N19"/>
    </row>
    <row r="20" spans="1:14" ht="16.5" customHeight="1">
      <c r="A20" s="18" t="s">
        <v>27</v>
      </c>
      <c r="B20" s="30">
        <v>31051.26</v>
      </c>
      <c r="C20" s="30">
        <v>29106.34</v>
      </c>
      <c r="D20" s="30">
        <v>21362.01</v>
      </c>
      <c r="E20" s="30">
        <v>19197.81</v>
      </c>
      <c r="F20" s="30">
        <v>21309.76</v>
      </c>
      <c r="G20" s="30">
        <v>18926.97</v>
      </c>
      <c r="H20" s="30">
        <v>23070.98</v>
      </c>
      <c r="I20" s="30">
        <v>40783.46</v>
      </c>
      <c r="J20" s="30">
        <v>10885.53</v>
      </c>
      <c r="K20" s="30">
        <f t="shared" si="3"/>
        <v>215694.12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-228.12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-556.86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1837663.4500000002</v>
      </c>
      <c r="C27" s="30">
        <f t="shared" si="6"/>
        <v>1418685.46</v>
      </c>
      <c r="D27" s="30">
        <f t="shared" si="6"/>
        <v>2608166.02</v>
      </c>
      <c r="E27" s="30">
        <f t="shared" si="6"/>
        <v>2277966.4400000004</v>
      </c>
      <c r="F27" s="30">
        <f t="shared" si="6"/>
        <v>1169834.03</v>
      </c>
      <c r="G27" s="30">
        <f t="shared" si="6"/>
        <v>982270.7299999997</v>
      </c>
      <c r="H27" s="30">
        <f t="shared" si="6"/>
        <v>1140767.01</v>
      </c>
      <c r="I27" s="30">
        <f t="shared" si="6"/>
        <v>3456117.2600000007</v>
      </c>
      <c r="J27" s="30">
        <f t="shared" si="6"/>
        <v>744076.2499999999</v>
      </c>
      <c r="K27" s="30">
        <f aca="true" t="shared" si="7" ref="K27:K35">SUM(B27:J27)</f>
        <v>15635546.650000002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-131866.48</v>
      </c>
      <c r="C28" s="30">
        <f t="shared" si="8"/>
        <v>-90155.74</v>
      </c>
      <c r="D28" s="30">
        <f t="shared" si="8"/>
        <v>-107810.99</v>
      </c>
      <c r="E28" s="30">
        <f t="shared" si="8"/>
        <v>-126293.72</v>
      </c>
      <c r="F28" s="30">
        <f t="shared" si="8"/>
        <v>-60024.8</v>
      </c>
      <c r="G28" s="30">
        <f t="shared" si="8"/>
        <v>-98224.68</v>
      </c>
      <c r="H28" s="30">
        <f t="shared" si="8"/>
        <v>-50686.94</v>
      </c>
      <c r="I28" s="30">
        <f t="shared" si="8"/>
        <v>-104319.65</v>
      </c>
      <c r="J28" s="30">
        <f t="shared" si="8"/>
        <v>-20809.37</v>
      </c>
      <c r="K28" s="30">
        <f t="shared" si="7"/>
        <v>-790192.3700000001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-80308.8</v>
      </c>
      <c r="C29" s="30">
        <f aca="true" t="shared" si="9" ref="C29:J29">-ROUND((C9)*$E$3,2)</f>
        <v>-77237.6</v>
      </c>
      <c r="D29" s="30">
        <f t="shared" si="9"/>
        <v>-85192.8</v>
      </c>
      <c r="E29" s="30">
        <f t="shared" si="9"/>
        <v>-49803.6</v>
      </c>
      <c r="F29" s="30">
        <f t="shared" si="9"/>
        <v>-60024.8</v>
      </c>
      <c r="G29" s="30">
        <f t="shared" si="9"/>
        <v>-38693.6</v>
      </c>
      <c r="H29" s="30">
        <f t="shared" si="9"/>
        <v>-35402.4</v>
      </c>
      <c r="I29" s="30">
        <f t="shared" si="9"/>
        <v>-80467.2</v>
      </c>
      <c r="J29" s="30">
        <f t="shared" si="9"/>
        <v>-13450.8</v>
      </c>
      <c r="K29" s="30">
        <f t="shared" si="7"/>
        <v>-520581.6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-4034.8</v>
      </c>
      <c r="C31" s="30">
        <v>-1562</v>
      </c>
      <c r="D31" s="30">
        <v>-2032.8</v>
      </c>
      <c r="E31" s="30">
        <v>-2217.6</v>
      </c>
      <c r="F31" s="26">
        <v>0</v>
      </c>
      <c r="G31" s="30">
        <v>-1654.4</v>
      </c>
      <c r="H31" s="30">
        <v>-537.79</v>
      </c>
      <c r="I31" s="30">
        <v>-839.25</v>
      </c>
      <c r="J31" s="30">
        <v>-258.91</v>
      </c>
      <c r="K31" s="30">
        <f t="shared" si="7"/>
        <v>-13137.55</v>
      </c>
      <c r="L31"/>
      <c r="M31"/>
      <c r="N31"/>
    </row>
    <row r="32" spans="1:14" ht="16.5" customHeight="1">
      <c r="A32" s="25" t="s">
        <v>20</v>
      </c>
      <c r="B32" s="30">
        <v>-47522.88</v>
      </c>
      <c r="C32" s="30">
        <v>-11356.14</v>
      </c>
      <c r="D32" s="30">
        <v>-20585.39</v>
      </c>
      <c r="E32" s="30">
        <v>-74272.52</v>
      </c>
      <c r="F32" s="26">
        <v>0</v>
      </c>
      <c r="G32" s="30">
        <v>-57876.68</v>
      </c>
      <c r="H32" s="30">
        <v>-14746.75</v>
      </c>
      <c r="I32" s="30">
        <v>-23013.2</v>
      </c>
      <c r="J32" s="30">
        <v>-7099.66</v>
      </c>
      <c r="K32" s="30">
        <f t="shared" si="7"/>
        <v>-256473.22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1969529.9300000002</v>
      </c>
      <c r="C45" s="27">
        <v>1508841.2</v>
      </c>
      <c r="D45" s="27">
        <v>2734473.61</v>
      </c>
      <c r="E45" s="27">
        <v>2404260.1600000006</v>
      </c>
      <c r="F45" s="27">
        <v>1229858.83</v>
      </c>
      <c r="G45" s="27">
        <v>1080495.4099999997</v>
      </c>
      <c r="H45" s="27">
        <v>1191453.95</v>
      </c>
      <c r="I45" s="27">
        <v>3560436.9100000006</v>
      </c>
      <c r="J45" s="27">
        <v>770240.2899999999</v>
      </c>
      <c r="K45" s="30">
        <f>SUM(B45:J45)</f>
        <v>16449590.29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3118101.38</v>
      </c>
      <c r="C47" s="27">
        <f aca="true" t="shared" si="11" ref="C47:J47">IF(C17+C27+C48&lt;0,0,C17+C27+C48)</f>
        <v>2652069.58</v>
      </c>
      <c r="D47" s="27">
        <f t="shared" si="11"/>
        <v>4019403.27</v>
      </c>
      <c r="E47" s="27">
        <f t="shared" si="11"/>
        <v>3111231.1200000006</v>
      </c>
      <c r="F47" s="27">
        <f t="shared" si="11"/>
        <v>2068615.2</v>
      </c>
      <c r="G47" s="27">
        <f t="shared" si="11"/>
        <v>1974325.0099999998</v>
      </c>
      <c r="H47" s="27">
        <f t="shared" si="11"/>
        <v>2024105.73</v>
      </c>
      <c r="I47" s="27">
        <f t="shared" si="11"/>
        <v>4655810.710000001</v>
      </c>
      <c r="J47" s="27">
        <f t="shared" si="11"/>
        <v>1189125.42</v>
      </c>
      <c r="K47" s="20">
        <f>SUM(B47:J47)</f>
        <v>24812787.42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3118101.38</v>
      </c>
      <c r="C53" s="10">
        <f t="shared" si="13"/>
        <v>2652069.58</v>
      </c>
      <c r="D53" s="10">
        <f t="shared" si="13"/>
        <v>4019403.27</v>
      </c>
      <c r="E53" s="10">
        <f t="shared" si="13"/>
        <v>3111231.12</v>
      </c>
      <c r="F53" s="10">
        <f t="shared" si="13"/>
        <v>2068615.2</v>
      </c>
      <c r="G53" s="10">
        <f t="shared" si="13"/>
        <v>1974325.01</v>
      </c>
      <c r="H53" s="10">
        <f t="shared" si="13"/>
        <v>2024105.73</v>
      </c>
      <c r="I53" s="10">
        <f>SUM(I54:I66)</f>
        <v>4655810.710000001</v>
      </c>
      <c r="J53" s="10">
        <f t="shared" si="13"/>
        <v>1189125.42</v>
      </c>
      <c r="K53" s="5">
        <f>SUM(K54:K66)</f>
        <v>24812787.42</v>
      </c>
      <c r="L53" s="9"/>
    </row>
    <row r="54" spans="1:11" ht="16.5" customHeight="1">
      <c r="A54" s="7" t="s">
        <v>59</v>
      </c>
      <c r="B54" s="8">
        <v>2730111.67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2730111.67</v>
      </c>
    </row>
    <row r="55" spans="1:11" ht="16.5" customHeight="1">
      <c r="A55" s="7" t="s">
        <v>60</v>
      </c>
      <c r="B55" s="8">
        <v>387989.70999999996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387989.70999999996</v>
      </c>
    </row>
    <row r="56" spans="1:11" ht="16.5" customHeight="1">
      <c r="A56" s="7" t="s">
        <v>4</v>
      </c>
      <c r="B56" s="6">
        <v>0</v>
      </c>
      <c r="C56" s="8">
        <v>2652069.58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2652069.58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4019403.27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4019403.27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3111231.12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3111231.12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2068615.2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2068615.2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1974325.01</v>
      </c>
      <c r="H60" s="6">
        <v>0</v>
      </c>
      <c r="I60" s="6">
        <v>0</v>
      </c>
      <c r="J60" s="6">
        <v>0</v>
      </c>
      <c r="K60" s="5">
        <f t="shared" si="14"/>
        <v>1974325.01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2024105.73</v>
      </c>
      <c r="I61" s="6">
        <v>0</v>
      </c>
      <c r="J61" s="6">
        <v>0</v>
      </c>
      <c r="K61" s="5">
        <f t="shared" si="14"/>
        <v>2024105.73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1733556.3900000001</v>
      </c>
      <c r="J63" s="6">
        <v>0</v>
      </c>
      <c r="K63" s="5">
        <f t="shared" si="14"/>
        <v>1733556.3900000001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2922254.3200000003</v>
      </c>
      <c r="J64" s="6">
        <v>0</v>
      </c>
      <c r="K64" s="5">
        <f t="shared" si="14"/>
        <v>2922254.3200000003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>+J47</f>
        <v>1189125.42</v>
      </c>
      <c r="K65" s="5">
        <f t="shared" si="14"/>
        <v>1189125.42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2021-08-11T14:12:00Z</dcterms:modified>
  <cp:category/>
  <cp:version/>
  <cp:contentType/>
  <cp:contentStatus/>
</cp:coreProperties>
</file>