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<sst xmlns="http://schemas.openxmlformats.org/spreadsheetml/2006/main" count="75" uniqueCount="74">
  <si>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</si>
  <si>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</si>
  <si>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</si>
  <si>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</si>
  <si>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</si>
  <si>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</si>
  <si>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</si>
  <si>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</si>
  <si>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</si>
  <si>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</si>
  <si>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</si>
  <si>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</si>
  <si>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</si>
  <si>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</si>
  <si>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</si>
  <si>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</si>
  <si>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</si>
  <si>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</si>
  <si>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</si>
  <si>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</si>
  <si>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</si>
  <si>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</si>
  <si>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</si>
  <si>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</si>
  <si>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</si>
  <si>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</si>
  <si>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</si>
  <si>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</si>
  <si>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</si>
  <si>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</si>
  <si>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</si>
  <si>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</si>
  <si>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</si>
  <si>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</si>
  <si>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</si>
  <si>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</si>
  <si>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</si>
  <si>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</si>
  <si>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</si>
  <si>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</si>
  <si>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</si>
  <si>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</si>
  <si>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</si>
  <si>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</si>
  <si>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</si>
  <si>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</si>
  <si>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</si>
  <si>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</si>
  <si>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</si>
  <si>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</si>
  <si>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</si>
  <si>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</si>
  <si>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</si>
  <si>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</si>
  <si>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</si>
  <si>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</si>
  <si>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</si>
  <si>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</si>
  <si>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</si>
  <si>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</si>
  <si>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</si>
  <si>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</si>
  <si>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</si>
  <si>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</si>
  <si>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</si>
  <si>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</si>
  <si>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</si>
  <si>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</si>
  <si>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</si>
  <si>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</si>
  <si>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</si>
  <si>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03/08/21 - VENCIMENTO 10/08/21</t>
  </si>
  <si>
    <t>5.3. Revisão de Remuneração pelo Transporte Coletivo ¹</t>
  </si>
  <si>
    <t>¹ Frota parada de junho.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</si>
</sst>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253767</v>
      </c>
      <c r="C7" s="47">
        <f t="shared" si="0"/>
        <v>215124</v>
      </c>
      <c r="D7" s="47">
        <f t="shared" si="0"/>
        <v>274930</v>
      </c>
      <c r="E7" s="47">
        <f t="shared" si="0"/>
        <v>142434</v>
      </c>
      <c r="F7" s="47">
        <f t="shared" si="0"/>
        <v>171084</v>
      </c>
      <c r="G7" s="47">
        <f t="shared" si="0"/>
        <v>191150</v>
      </c>
      <c r="H7" s="47">
        <f t="shared" si="0"/>
        <v>220407</v>
      </c>
      <c r="I7" s="47">
        <f t="shared" si="0"/>
        <v>283866</v>
      </c>
      <c r="J7" s="47">
        <f t="shared" si="0"/>
        <v>87746</v>
      </c>
      <c r="K7" s="47">
        <f t="shared" si="0"/>
        <v>1840508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18468</v>
      </c>
      <c r="C8" s="45">
        <f t="shared" si="1"/>
        <v>18297</v>
      </c>
      <c r="D8" s="45">
        <f t="shared" si="1"/>
        <v>18941</v>
      </c>
      <c r="E8" s="45">
        <f t="shared" si="1"/>
        <v>11410</v>
      </c>
      <c r="F8" s="45">
        <f t="shared" si="1"/>
        <v>13671</v>
      </c>
      <c r="G8" s="45">
        <f t="shared" si="1"/>
        <v>8824</v>
      </c>
      <c r="H8" s="45">
        <f t="shared" si="1"/>
        <v>7941</v>
      </c>
      <c r="I8" s="45">
        <f t="shared" si="1"/>
        <v>18422</v>
      </c>
      <c r="J8" s="45">
        <f t="shared" si="1"/>
        <v>3237</v>
      </c>
      <c r="K8" s="38">
        <f>SUM(B8:J8)</f>
        <v>119211</v>
      </c>
      <c r="L8"/>
      <c r="M8"/>
      <c r="N8"/>
    </row>
    <row r="9" spans="1:14" ht="16.5" customHeight="1">
      <c r="A9" s="22" t="s">
        <v>34</v>
      </c>
      <c r="B9" s="45">
        <v>18448</v>
      </c>
      <c r="C9" s="45">
        <v>18294</v>
      </c>
      <c r="D9" s="45">
        <v>18939</v>
      </c>
      <c r="E9" s="45">
        <v>11376</v>
      </c>
      <c r="F9" s="45">
        <v>13650</v>
      </c>
      <c r="G9" s="45">
        <v>8823</v>
      </c>
      <c r="H9" s="45">
        <v>7941</v>
      </c>
      <c r="I9" s="45">
        <v>18382</v>
      </c>
      <c r="J9" s="45">
        <v>3237</v>
      </c>
      <c r="K9" s="38">
        <f>SUM(B9:J9)</f>
        <v>119090</v>
      </c>
      <c r="L9"/>
      <c r="M9"/>
      <c r="N9"/>
    </row>
    <row r="10" spans="1:14" ht="16.5" customHeight="1">
      <c r="A10" s="22" t="s">
        <v>33</v>
      </c>
      <c r="B10" s="45">
        <v>20</v>
      </c>
      <c r="C10" s="45">
        <v>3</v>
      </c>
      <c r="D10" s="45">
        <v>2</v>
      </c>
      <c r="E10" s="45">
        <v>34</v>
      </c>
      <c r="F10" s="45">
        <v>21</v>
      </c>
      <c r="G10" s="45">
        <v>1</v>
      </c>
      <c r="H10" s="45">
        <v>0</v>
      </c>
      <c r="I10" s="45">
        <v>40</v>
      </c>
      <c r="J10" s="45">
        <v>0</v>
      </c>
      <c r="K10" s="38">
        <f>SUM(B10:J10)</f>
        <v>121</v>
      </c>
      <c r="L10"/>
      <c r="M10"/>
      <c r="N10"/>
    </row>
    <row r="11" spans="1:14" ht="16.5" customHeight="1">
      <c r="A11" s="44" t="s">
        <v>32</v>
      </c>
      <c r="B11" s="43">
        <v>235299</v>
      </c>
      <c r="C11" s="43">
        <v>196827</v>
      </c>
      <c r="D11" s="43">
        <v>255989</v>
      </c>
      <c r="E11" s="43">
        <v>131024</v>
      </c>
      <c r="F11" s="43">
        <v>157413</v>
      </c>
      <c r="G11" s="43">
        <v>182326</v>
      </c>
      <c r="H11" s="43">
        <v>212466</v>
      </c>
      <c r="I11" s="43">
        <v>265444</v>
      </c>
      <c r="J11" s="43">
        <v>84509</v>
      </c>
      <c r="K11" s="38">
        <f>SUM(B11:J11)</f>
        <v>1721297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1.46023733814764</v>
      </c>
      <c r="C15" s="39">
        <v>1.515395273079921</v>
      </c>
      <c r="D15" s="39">
        <v>1.229575723441351</v>
      </c>
      <c r="E15" s="39">
        <v>1.569593487392746</v>
      </c>
      <c r="F15" s="39">
        <v>1.352792484353153</v>
      </c>
      <c r="G15" s="39">
        <v>1.334888032367176</v>
      </c>
      <c r="H15" s="39">
        <v>1.28654970089976</v>
      </c>
      <c r="I15" s="39">
        <v>1.328852994942756</v>
      </c>
      <c r="J15" s="39">
        <v>1.438074081796554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1276196.4500000002</v>
      </c>
      <c r="C17" s="36">
        <f aca="true" t="shared" si="2" ref="C17:J17">C18+C19+C20+C21+C22+C23+C24</f>
        <v>1234003.6600000001</v>
      </c>
      <c r="D17" s="36">
        <f t="shared" si="2"/>
        <v>1402923.9300000002</v>
      </c>
      <c r="E17" s="36">
        <f t="shared" si="2"/>
        <v>815203.5499999999</v>
      </c>
      <c r="F17" s="36">
        <f t="shared" si="2"/>
        <v>892121.09</v>
      </c>
      <c r="G17" s="36">
        <f t="shared" si="2"/>
        <v>989637.18</v>
      </c>
      <c r="H17" s="36">
        <f t="shared" si="2"/>
        <v>880852.49</v>
      </c>
      <c r="I17" s="36">
        <f t="shared" si="2"/>
        <v>1196463.31</v>
      </c>
      <c r="J17" s="36">
        <f t="shared" si="2"/>
        <v>446075.2099999999</v>
      </c>
      <c r="K17" s="36">
        <f aca="true" t="shared" si="3" ref="K17:K24">SUM(B17:J17)</f>
        <v>9133476.87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851794.31</v>
      </c>
      <c r="C18" s="30">
        <f t="shared" si="4"/>
        <v>792645.89</v>
      </c>
      <c r="D18" s="30">
        <f t="shared" si="4"/>
        <v>1122126.8</v>
      </c>
      <c r="E18" s="30">
        <f t="shared" si="4"/>
        <v>506124.98</v>
      </c>
      <c r="F18" s="30">
        <f t="shared" si="4"/>
        <v>642899.46</v>
      </c>
      <c r="G18" s="30">
        <f t="shared" si="4"/>
        <v>726274.43</v>
      </c>
      <c r="H18" s="30">
        <f t="shared" si="4"/>
        <v>667546.68</v>
      </c>
      <c r="I18" s="30">
        <f t="shared" si="4"/>
        <v>867863.52</v>
      </c>
      <c r="J18" s="30">
        <f t="shared" si="4"/>
        <v>303943.37</v>
      </c>
      <c r="K18" s="30">
        <f t="shared" si="3"/>
        <v>6481219.44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392027.55</v>
      </c>
      <c r="C19" s="30">
        <f t="shared" si="5"/>
        <v>408525.94</v>
      </c>
      <c r="D19" s="30">
        <f t="shared" si="5"/>
        <v>257613.07</v>
      </c>
      <c r="E19" s="30">
        <f t="shared" si="5"/>
        <v>288285.49</v>
      </c>
      <c r="F19" s="30">
        <f t="shared" si="5"/>
        <v>226810.1</v>
      </c>
      <c r="G19" s="30">
        <f t="shared" si="5"/>
        <v>243220.61</v>
      </c>
      <c r="H19" s="30">
        <f t="shared" si="5"/>
        <v>191285.3</v>
      </c>
      <c r="I19" s="30">
        <f t="shared" si="5"/>
        <v>285399.52</v>
      </c>
      <c r="J19" s="30">
        <f t="shared" si="5"/>
        <v>133149.71</v>
      </c>
      <c r="K19" s="30">
        <f t="shared" si="3"/>
        <v>2426317.29</v>
      </c>
      <c r="L19"/>
      <c r="M19"/>
      <c r="N19"/>
    </row>
    <row r="20" spans="1:14" ht="16.5" customHeight="1">
      <c r="A20" s="18" t="s">
        <v>27</v>
      </c>
      <c r="B20" s="30">
        <v>31033.36</v>
      </c>
      <c r="C20" s="30">
        <v>30149.37</v>
      </c>
      <c r="D20" s="30">
        <v>21326.62</v>
      </c>
      <c r="E20" s="30">
        <v>19023.1</v>
      </c>
      <c r="F20" s="30">
        <v>21070.3</v>
      </c>
      <c r="G20" s="30">
        <v>19129.65</v>
      </c>
      <c r="H20" s="30">
        <v>22959.24</v>
      </c>
      <c r="I20" s="30">
        <v>40517.81</v>
      </c>
      <c r="J20" s="30">
        <v>10899.29</v>
      </c>
      <c r="K20" s="30">
        <f t="shared" si="3"/>
        <v>216108.74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-912.48</v>
      </c>
      <c r="F23" s="30">
        <v>0</v>
      </c>
      <c r="G23" s="30">
        <v>-328.74</v>
      </c>
      <c r="H23" s="30">
        <v>0</v>
      </c>
      <c r="I23" s="30">
        <v>0</v>
      </c>
      <c r="J23" s="30">
        <v>0</v>
      </c>
      <c r="K23" s="30">
        <f t="shared" si="3"/>
        <v>-1241.22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-222131.22</v>
      </c>
      <c r="C27" s="30">
        <f t="shared" si="6"/>
        <v>-93037.38</v>
      </c>
      <c r="D27" s="30">
        <f t="shared" si="6"/>
        <v>-154997.08000000002</v>
      </c>
      <c r="E27" s="30">
        <f t="shared" si="6"/>
        <v>-211428.77</v>
      </c>
      <c r="F27" s="30">
        <f t="shared" si="6"/>
        <v>-59626.32</v>
      </c>
      <c r="G27" s="30">
        <f t="shared" si="6"/>
        <v>-213266.6</v>
      </c>
      <c r="H27" s="30">
        <f t="shared" si="6"/>
        <v>-77703.8</v>
      </c>
      <c r="I27" s="30">
        <f t="shared" si="6"/>
        <v>-142790.38</v>
      </c>
      <c r="J27" s="30">
        <f t="shared" si="6"/>
        <v>-40620.9</v>
      </c>
      <c r="K27" s="30">
        <f aca="true" t="shared" si="7" ref="K27:K35">SUM(B27:J27)</f>
        <v>-1215602.4499999997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-221852.68</v>
      </c>
      <c r="C28" s="30">
        <f t="shared" si="8"/>
        <v>-92414.98000000001</v>
      </c>
      <c r="D28" s="30">
        <f t="shared" si="8"/>
        <v>-137494.84</v>
      </c>
      <c r="E28" s="30">
        <f t="shared" si="8"/>
        <v>-210764.91999999998</v>
      </c>
      <c r="F28" s="30">
        <f t="shared" si="8"/>
        <v>-60060</v>
      </c>
      <c r="G28" s="30">
        <f t="shared" si="8"/>
        <v>-212994.77000000002</v>
      </c>
      <c r="H28" s="30">
        <f t="shared" si="8"/>
        <v>-73788.07</v>
      </c>
      <c r="I28" s="30">
        <f t="shared" si="8"/>
        <v>-141504.94</v>
      </c>
      <c r="J28" s="30">
        <f t="shared" si="8"/>
        <v>-32945.58</v>
      </c>
      <c r="K28" s="30">
        <f t="shared" si="7"/>
        <v>-1183820.78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-81171.2</v>
      </c>
      <c r="C29" s="30">
        <f aca="true" t="shared" si="9" ref="C29:J29">-ROUND((C9)*$E$3,2)</f>
        <v>-80493.6</v>
      </c>
      <c r="D29" s="30">
        <f t="shared" si="9"/>
        <v>-83331.6</v>
      </c>
      <c r="E29" s="30">
        <f t="shared" si="9"/>
        <v>-50054.4</v>
      </c>
      <c r="F29" s="30">
        <f t="shared" si="9"/>
        <v>-60060</v>
      </c>
      <c r="G29" s="30">
        <f t="shared" si="9"/>
        <v>-38821.2</v>
      </c>
      <c r="H29" s="30">
        <f t="shared" si="9"/>
        <v>-34940.4</v>
      </c>
      <c r="I29" s="30">
        <f t="shared" si="9"/>
        <v>-80880.8</v>
      </c>
      <c r="J29" s="30">
        <f t="shared" si="9"/>
        <v>-14242.8</v>
      </c>
      <c r="K29" s="30">
        <f t="shared" si="7"/>
        <v>-523996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-9508.4</v>
      </c>
      <c r="C31" s="30">
        <v>-1262.8</v>
      </c>
      <c r="D31" s="30">
        <v>-3533.2</v>
      </c>
      <c r="E31" s="30">
        <v>-3740</v>
      </c>
      <c r="F31" s="26">
        <v>0</v>
      </c>
      <c r="G31" s="30">
        <v>-3102</v>
      </c>
      <c r="H31" s="30">
        <v>-860.46</v>
      </c>
      <c r="I31" s="30">
        <v>-1342.79</v>
      </c>
      <c r="J31" s="30">
        <v>-414.27</v>
      </c>
      <c r="K31" s="30">
        <f t="shared" si="7"/>
        <v>-23763.92</v>
      </c>
      <c r="L31"/>
      <c r="M31"/>
      <c r="N31"/>
    </row>
    <row r="32" spans="1:14" ht="16.5" customHeight="1">
      <c r="A32" s="25" t="s">
        <v>20</v>
      </c>
      <c r="B32" s="30">
        <v>-131173.08</v>
      </c>
      <c r="C32" s="30">
        <v>-10658.58</v>
      </c>
      <c r="D32" s="30">
        <v>-50630.04</v>
      </c>
      <c r="E32" s="30">
        <v>-156970.52</v>
      </c>
      <c r="F32" s="26">
        <v>0</v>
      </c>
      <c r="G32" s="30">
        <v>-171071.57</v>
      </c>
      <c r="H32" s="30">
        <v>-37987.21</v>
      </c>
      <c r="I32" s="30">
        <v>-59281.35</v>
      </c>
      <c r="J32" s="30">
        <v>-18288.51</v>
      </c>
      <c r="K32" s="30">
        <f t="shared" si="7"/>
        <v>-636060.86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30">
        <v>-278.54</v>
      </c>
      <c r="C45" s="30">
        <v>-622.4</v>
      </c>
      <c r="D45" s="30">
        <v>994.36</v>
      </c>
      <c r="E45" s="30">
        <v>-663.85</v>
      </c>
      <c r="F45" s="30">
        <v>433.68</v>
      </c>
      <c r="G45" s="30">
        <v>-271.83</v>
      </c>
      <c r="H45" s="30">
        <v>-3915.73</v>
      </c>
      <c r="I45" s="30">
        <v>-1285.44</v>
      </c>
      <c r="J45" s="30">
        <v>-2320.65</v>
      </c>
      <c r="K45" s="30">
        <f>SUM(B45:J45)</f>
        <v>-7930.4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1054065.2300000002</v>
      </c>
      <c r="C47" s="27">
        <f aca="true" t="shared" si="11" ref="C47:J47">IF(C17+C27+C48&lt;0,0,C17+C27+C48)</f>
        <v>1140966.2800000003</v>
      </c>
      <c r="D47" s="27">
        <f t="shared" si="11"/>
        <v>1247926.85</v>
      </c>
      <c r="E47" s="27">
        <f t="shared" si="11"/>
        <v>603774.7799999999</v>
      </c>
      <c r="F47" s="27">
        <f t="shared" si="11"/>
        <v>832494.77</v>
      </c>
      <c r="G47" s="27">
        <f t="shared" si="11"/>
        <v>776370.5800000001</v>
      </c>
      <c r="H47" s="27">
        <f t="shared" si="11"/>
        <v>803148.69</v>
      </c>
      <c r="I47" s="27">
        <f t="shared" si="11"/>
        <v>1053672.9300000002</v>
      </c>
      <c r="J47" s="27">
        <f t="shared" si="11"/>
        <v>405454.3099999999</v>
      </c>
      <c r="K47" s="20">
        <f>SUM(B47:J47)</f>
        <v>7917874.419999999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1054065.22</v>
      </c>
      <c r="C53" s="10">
        <f t="shared" si="13"/>
        <v>1140966.29</v>
      </c>
      <c r="D53" s="10">
        <f t="shared" si="13"/>
        <v>1247926.85</v>
      </c>
      <c r="E53" s="10">
        <f t="shared" si="13"/>
        <v>603774.78</v>
      </c>
      <c r="F53" s="10">
        <f t="shared" si="13"/>
        <v>832494.76</v>
      </c>
      <c r="G53" s="10">
        <f t="shared" si="13"/>
        <v>776370.58</v>
      </c>
      <c r="H53" s="10">
        <f t="shared" si="13"/>
        <v>803148.69</v>
      </c>
      <c r="I53" s="10">
        <f>SUM(I54:I66)</f>
        <v>1053672.93</v>
      </c>
      <c r="J53" s="10">
        <f t="shared" si="13"/>
        <v>405454.31</v>
      </c>
      <c r="K53" s="5">
        <f>SUM(K54:K66)</f>
        <v>7917874.409999999</v>
      </c>
      <c r="L53" s="9"/>
    </row>
    <row r="54" spans="1:11" ht="16.5" customHeight="1">
      <c r="A54" s="7" t="s">
        <v>59</v>
      </c>
      <c r="B54" s="8">
        <v>920936.78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920936.78</v>
      </c>
    </row>
    <row r="55" spans="1:11" ht="16.5" customHeight="1">
      <c r="A55" s="7" t="s">
        <v>60</v>
      </c>
      <c r="B55" s="8">
        <v>133128.44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133128.44</v>
      </c>
    </row>
    <row r="56" spans="1:11" ht="16.5" customHeight="1">
      <c r="A56" s="7" t="s">
        <v>4</v>
      </c>
      <c r="B56" s="6">
        <v>0</v>
      </c>
      <c r="C56" s="8">
        <v>1140966.29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1140966.29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1247926.85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1247926.85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603774.78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603774.78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832494.76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832494.76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776370.58</v>
      </c>
      <c r="H60" s="6">
        <v>0</v>
      </c>
      <c r="I60" s="6">
        <v>0</v>
      </c>
      <c r="J60" s="6">
        <v>0</v>
      </c>
      <c r="K60" s="5">
        <f t="shared" si="14"/>
        <v>776370.58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803148.69</v>
      </c>
      <c r="I61" s="6">
        <v>0</v>
      </c>
      <c r="J61" s="6">
        <v>0</v>
      </c>
      <c r="K61" s="5">
        <f t="shared" si="14"/>
        <v>803148.69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395864.92</v>
      </c>
      <c r="J63" s="6">
        <v>0</v>
      </c>
      <c r="K63" s="5">
        <f t="shared" si="14"/>
        <v>395864.92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657808.01</v>
      </c>
      <c r="J64" s="6">
        <v>0</v>
      </c>
      <c r="K64" s="5">
        <f t="shared" si="14"/>
        <v>657808.01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405454.31</v>
      </c>
      <c r="K65" s="5">
        <f t="shared" si="14"/>
        <v>405454.31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2021-08-09T17:26:27Z</dcterms:modified>
  <cp:category/>
  <cp:version/>
  <cp:contentType/>
  <cp:contentStatus/>
</cp:coreProperties>
</file>