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<sst xmlns="http://schemas.openxmlformats.org/spreadsheetml/2006/main" count="79" uniqueCount="76">
  <si>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</si>
  <si>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</si>
  <si>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</si>
  <si>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</si>
  <si>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</si>
  <si>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</si>
  <si>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</si>
  <si>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</si>
  <si>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</si>
  <si>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</si>
  <si>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</si>
  <si>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</si>
  <si>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</si>
  <si>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</si>
  <si>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</si>
  <si>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</si>
  <si>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</si>
  <si>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</si>
  <si>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</si>
  <si>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</si>
  <si>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</si>
  <si>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</si>
  <si>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</si>
  <si>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</si>
  <si>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</si>
  <si>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</si>
  <si>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</si>
  <si>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</si>
  <si>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</si>
  <si>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</si>
  <si>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</si>
  <si>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</si>
  <si>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</si>
  <si>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</si>
  <si>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</si>
  <si>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</si>
  <si>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</si>
  <si>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</si>
  <si>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</si>
  <si>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</si>
  <si>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</si>
  <si>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</si>
  <si>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</si>
  <si>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</si>
  <si>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</si>
  <si>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</si>
  <si>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</si>
  <si>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</si>
  <si>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</si>
  <si>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</si>
  <si>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</si>
  <si>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</si>
  <si>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</si>
  <si>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</si>
  <si>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</si>
  <si>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</si>
  <si>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</si>
  <si>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</si>
  <si>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</si>
  <si>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</si>
  <si>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</si>
  <si>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</si>
  <si>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</si>
  <si>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</si>
  <si>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</si>
  <si>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</si>
  <si>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</si>
  <si>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</si>
  <si>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</si>
  <si>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</si>
  <si>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</si>
  <si>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</si>
  <si>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</si>
  <si>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27/04/21 - VENCIMENTO 04/05/21</t>
  </si>
  <si>
    <t>5.3. Revisão de Remuneração pelo Transporte Coletivo (1)</t>
  </si>
  <si>
    <t>Nota:(1) Revisões do período de 19/03 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</si>
</sst>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275914</v>
      </c>
      <c r="C7" s="9">
        <f t="shared" si="0"/>
        <v>194436</v>
      </c>
      <c r="D7" s="9">
        <f t="shared" si="0"/>
        <v>222261</v>
      </c>
      <c r="E7" s="9">
        <f t="shared" si="0"/>
        <v>42524</v>
      </c>
      <c r="F7" s="9">
        <f t="shared" si="0"/>
        <v>145630</v>
      </c>
      <c r="G7" s="9">
        <f t="shared" si="0"/>
        <v>255730</v>
      </c>
      <c r="H7" s="9">
        <f t="shared" si="0"/>
        <v>37168</v>
      </c>
      <c r="I7" s="9">
        <f t="shared" si="0"/>
        <v>194971</v>
      </c>
      <c r="J7" s="9">
        <f t="shared" si="0"/>
        <v>175541</v>
      </c>
      <c r="K7" s="9">
        <f t="shared" si="0"/>
        <v>247545</v>
      </c>
      <c r="L7" s="9">
        <f t="shared" si="0"/>
        <v>185686</v>
      </c>
      <c r="M7" s="9">
        <f t="shared" si="0"/>
        <v>87396</v>
      </c>
      <c r="N7" s="9">
        <f t="shared" si="0"/>
        <v>55683</v>
      </c>
      <c r="O7" s="9">
        <f t="shared" si="0"/>
        <v>2120485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10958</v>
      </c>
      <c r="C8" s="11">
        <f t="shared" si="1"/>
        <v>10237</v>
      </c>
      <c r="D8" s="11">
        <f t="shared" si="1"/>
        <v>8495</v>
      </c>
      <c r="E8" s="11">
        <f t="shared" si="1"/>
        <v>1440</v>
      </c>
      <c r="F8" s="11">
        <f t="shared" si="1"/>
        <v>5292</v>
      </c>
      <c r="G8" s="11">
        <f t="shared" si="1"/>
        <v>9063</v>
      </c>
      <c r="H8" s="11">
        <f t="shared" si="1"/>
        <v>1918</v>
      </c>
      <c r="I8" s="11">
        <f t="shared" si="1"/>
        <v>10974</v>
      </c>
      <c r="J8" s="11">
        <f t="shared" si="1"/>
        <v>7543</v>
      </c>
      <c r="K8" s="11">
        <f t="shared" si="1"/>
        <v>7253</v>
      </c>
      <c r="L8" s="11">
        <f t="shared" si="1"/>
        <v>5514</v>
      </c>
      <c r="M8" s="11">
        <f t="shared" si="1"/>
        <v>3205</v>
      </c>
      <c r="N8" s="11">
        <f t="shared" si="1"/>
        <v>2797</v>
      </c>
      <c r="O8" s="11">
        <f t="shared" si="1"/>
        <v>84689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10958</v>
      </c>
      <c r="C9" s="11">
        <v>10237</v>
      </c>
      <c r="D9" s="11">
        <v>8495</v>
      </c>
      <c r="E9" s="11">
        <v>1440</v>
      </c>
      <c r="F9" s="11">
        <v>5292</v>
      </c>
      <c r="G9" s="11">
        <v>9063</v>
      </c>
      <c r="H9" s="11">
        <v>1912</v>
      </c>
      <c r="I9" s="11">
        <v>10973</v>
      </c>
      <c r="J9" s="11">
        <v>7543</v>
      </c>
      <c r="K9" s="11">
        <v>7248</v>
      </c>
      <c r="L9" s="11">
        <v>5514</v>
      </c>
      <c r="M9" s="11">
        <v>3198</v>
      </c>
      <c r="N9" s="11">
        <v>2797</v>
      </c>
      <c r="O9" s="11">
        <f>SUM(B9:N9)</f>
        <v>84670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1</v>
      </c>
      <c r="J10" s="13">
        <v>0</v>
      </c>
      <c r="K10" s="13">
        <v>5</v>
      </c>
      <c r="L10" s="13">
        <v>0</v>
      </c>
      <c r="M10" s="13">
        <v>7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264956</v>
      </c>
      <c r="C11" s="13">
        <v>184199</v>
      </c>
      <c r="D11" s="13">
        <v>213766</v>
      </c>
      <c r="E11" s="13">
        <v>41084</v>
      </c>
      <c r="F11" s="13">
        <v>140338</v>
      </c>
      <c r="G11" s="13">
        <v>246667</v>
      </c>
      <c r="H11" s="13">
        <v>35250</v>
      </c>
      <c r="I11" s="13">
        <v>183997</v>
      </c>
      <c r="J11" s="13">
        <v>167998</v>
      </c>
      <c r="K11" s="13">
        <v>240292</v>
      </c>
      <c r="L11" s="13">
        <v>180172</v>
      </c>
      <c r="M11" s="13">
        <v>84191</v>
      </c>
      <c r="N11" s="13">
        <v>52886</v>
      </c>
      <c r="O11" s="11">
        <f>SUM(B11:N11)</f>
        <v>2035796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1.597863662912042</v>
      </c>
      <c r="C15" s="19">
        <v>1.663765954375036</v>
      </c>
      <c r="D15" s="19">
        <v>1.579562017552647</v>
      </c>
      <c r="E15" s="19">
        <v>1.340253486268824</v>
      </c>
      <c r="F15" s="19">
        <v>2.112653964179994</v>
      </c>
      <c r="G15" s="19">
        <v>1.981500328658389</v>
      </c>
      <c r="H15" s="19">
        <v>2.259793643199102</v>
      </c>
      <c r="I15" s="19">
        <v>1.63892073595364</v>
      </c>
      <c r="J15" s="19">
        <v>1.570215580642743</v>
      </c>
      <c r="K15" s="19">
        <v>1.574744362621207</v>
      </c>
      <c r="L15" s="19">
        <v>1.725092273698515</v>
      </c>
      <c r="M15" s="19">
        <v>1.706797982663909</v>
      </c>
      <c r="N15" s="19">
        <v>1.662456043408549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1060510.24</v>
      </c>
      <c r="C17" s="24">
        <f aca="true" t="shared" si="2" ref="C17:N17">C18+C19+C20+C21+C22+C23+C24+C25</f>
        <v>785283.6500000001</v>
      </c>
      <c r="D17" s="24">
        <f t="shared" si="2"/>
        <v>738502.33</v>
      </c>
      <c r="E17" s="24">
        <f t="shared" si="2"/>
        <v>209413.99999999997</v>
      </c>
      <c r="F17" s="24">
        <f t="shared" si="2"/>
        <v>745344.45</v>
      </c>
      <c r="G17" s="24">
        <f t="shared" si="2"/>
        <v>1019495.8399999999</v>
      </c>
      <c r="H17" s="24">
        <f t="shared" si="2"/>
        <v>222435.93000000002</v>
      </c>
      <c r="I17" s="24">
        <f t="shared" si="2"/>
        <v>771532.4299999999</v>
      </c>
      <c r="J17" s="24">
        <f t="shared" si="2"/>
        <v>650917.2399999999</v>
      </c>
      <c r="K17" s="24">
        <f t="shared" si="2"/>
        <v>905608.9999999999</v>
      </c>
      <c r="L17" s="24">
        <f t="shared" si="2"/>
        <v>851848.77</v>
      </c>
      <c r="M17" s="24">
        <f t="shared" si="2"/>
        <v>461492.95999999996</v>
      </c>
      <c r="N17" s="24">
        <f t="shared" si="2"/>
        <v>252810.44999999995</v>
      </c>
      <c r="O17" s="24">
        <f>O18+O19+O20+O21+O22+O23+O24+O25</f>
        <v>8675197.290000001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608445.55</v>
      </c>
      <c r="C18" s="30">
        <f t="shared" si="3"/>
        <v>442827.99</v>
      </c>
      <c r="D18" s="30">
        <f t="shared" si="3"/>
        <v>443832.99</v>
      </c>
      <c r="E18" s="30">
        <f t="shared" si="3"/>
        <v>145266.24</v>
      </c>
      <c r="F18" s="30">
        <f t="shared" si="3"/>
        <v>336944.13</v>
      </c>
      <c r="G18" s="30">
        <f t="shared" si="3"/>
        <v>486398.46</v>
      </c>
      <c r="H18" s="30">
        <f t="shared" si="3"/>
        <v>94789.55</v>
      </c>
      <c r="I18" s="30">
        <f t="shared" si="3"/>
        <v>440517.48</v>
      </c>
      <c r="J18" s="30">
        <f t="shared" si="3"/>
        <v>399197.79</v>
      </c>
      <c r="K18" s="30">
        <f t="shared" si="3"/>
        <v>532494.05</v>
      </c>
      <c r="L18" s="30">
        <f t="shared" si="3"/>
        <v>454596.47</v>
      </c>
      <c r="M18" s="30">
        <f t="shared" si="3"/>
        <v>247173.37</v>
      </c>
      <c r="N18" s="30">
        <f t="shared" si="3"/>
        <v>142320.18</v>
      </c>
      <c r="O18" s="30">
        <f aca="true" t="shared" si="4" ref="O18:O25">SUM(B18:N18)</f>
        <v>4774804.249999999</v>
      </c>
    </row>
    <row r="19" spans="1:23" ht="18.75" customHeight="1">
      <c r="A19" s="26" t="s">
        <v>35</v>
      </c>
      <c r="B19" s="30">
        <f>IF(B15&lt;&gt;0,ROUND((B15-1)*B18,2),0)</f>
        <v>363767.49</v>
      </c>
      <c r="C19" s="30">
        <f aca="true" t="shared" si="5" ref="C19:N19">IF(C15&lt;&gt;0,ROUND((C15-1)*C18,2),0)</f>
        <v>293934.14</v>
      </c>
      <c r="D19" s="30">
        <f t="shared" si="5"/>
        <v>257228.74</v>
      </c>
      <c r="E19" s="30">
        <f t="shared" si="5"/>
        <v>49427.34</v>
      </c>
      <c r="F19" s="30">
        <f t="shared" si="5"/>
        <v>374902.22</v>
      </c>
      <c r="G19" s="30">
        <f t="shared" si="5"/>
        <v>477400.25</v>
      </c>
      <c r="H19" s="30">
        <f t="shared" si="5"/>
        <v>119415.27</v>
      </c>
      <c r="I19" s="30">
        <f t="shared" si="5"/>
        <v>281455.75</v>
      </c>
      <c r="J19" s="30">
        <f t="shared" si="5"/>
        <v>227628.8</v>
      </c>
      <c r="K19" s="30">
        <f t="shared" si="5"/>
        <v>306047.95</v>
      </c>
      <c r="L19" s="30">
        <f t="shared" si="5"/>
        <v>329624.39</v>
      </c>
      <c r="M19" s="30">
        <f t="shared" si="5"/>
        <v>174701.64</v>
      </c>
      <c r="N19" s="30">
        <f t="shared" si="5"/>
        <v>94280.86</v>
      </c>
      <c r="O19" s="30">
        <f t="shared" si="4"/>
        <v>3349814.8400000003</v>
      </c>
      <c r="W19" s="62"/>
    </row>
    <row r="20" spans="1:15" ht="18.75" customHeight="1">
      <c r="A20" s="26" t="s">
        <v>36</v>
      </c>
      <c r="B20" s="30">
        <v>36900.22</v>
      </c>
      <c r="C20" s="30">
        <v>27602.81</v>
      </c>
      <c r="D20" s="30">
        <v>19408.57</v>
      </c>
      <c r="E20" s="30">
        <v>7321.08</v>
      </c>
      <c r="F20" s="30">
        <v>17243.38</v>
      </c>
      <c r="G20" s="30">
        <v>28608.23</v>
      </c>
      <c r="H20" s="30">
        <v>4238.2</v>
      </c>
      <c r="I20" s="30">
        <v>14466.2</v>
      </c>
      <c r="J20" s="30">
        <v>22524.75</v>
      </c>
      <c r="K20" s="30">
        <v>34224.34</v>
      </c>
      <c r="L20" s="30">
        <v>34800.03</v>
      </c>
      <c r="M20" s="30">
        <v>14383.79</v>
      </c>
      <c r="N20" s="30">
        <v>7857.36</v>
      </c>
      <c r="O20" s="30">
        <f t="shared" si="4"/>
        <v>269578.96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-183.73</v>
      </c>
      <c r="D23" s="30">
        <v>-2245.2</v>
      </c>
      <c r="E23" s="30">
        <v>-1054.38</v>
      </c>
      <c r="F23" s="30">
        <v>0</v>
      </c>
      <c r="G23" s="30">
        <v>0</v>
      </c>
      <c r="H23" s="30">
        <v>-996</v>
      </c>
      <c r="I23" s="30">
        <v>0</v>
      </c>
      <c r="J23" s="30">
        <v>-12081.28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-16560.59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-48215.2</v>
      </c>
      <c r="C27" s="30">
        <f>+C28+C30+C41+C42+C45-C46</f>
        <v>-45042.8</v>
      </c>
      <c r="D27" s="30">
        <f t="shared" si="6"/>
        <v>-40943.73</v>
      </c>
      <c r="E27" s="30">
        <f t="shared" si="6"/>
        <v>-6336</v>
      </c>
      <c r="F27" s="30">
        <f t="shared" si="6"/>
        <v>-23284.8</v>
      </c>
      <c r="G27" s="30">
        <f t="shared" si="6"/>
        <v>-39877.2</v>
      </c>
      <c r="H27" s="30">
        <f t="shared" si="6"/>
        <v>-9491</v>
      </c>
      <c r="I27" s="30">
        <f t="shared" si="6"/>
        <v>-48281.2</v>
      </c>
      <c r="J27" s="30">
        <f t="shared" si="6"/>
        <v>-33189.2</v>
      </c>
      <c r="K27" s="30">
        <f t="shared" si="6"/>
        <v>-31891.2</v>
      </c>
      <c r="L27" s="30">
        <f t="shared" si="6"/>
        <v>-24261.6</v>
      </c>
      <c r="M27" s="30">
        <f t="shared" si="6"/>
        <v>-14071.2</v>
      </c>
      <c r="N27" s="30">
        <f t="shared" si="6"/>
        <v>-12306.8</v>
      </c>
      <c r="O27" s="30">
        <f t="shared" si="6"/>
        <v>-377191.93</v>
      </c>
    </row>
    <row r="28" spans="1:15" ht="18.75" customHeight="1">
      <c r="A28" s="26" t="s">
        <v>40</v>
      </c>
      <c r="B28" s="31">
        <f>+B29</f>
        <v>-48215.2</v>
      </c>
      <c r="C28" s="31">
        <f>+C29</f>
        <v>-45042.8</v>
      </c>
      <c r="D28" s="31">
        <f aca="true" t="shared" si="7" ref="D28:O28">+D29</f>
        <v>-37378</v>
      </c>
      <c r="E28" s="31">
        <f t="shared" si="7"/>
        <v>-6336</v>
      </c>
      <c r="F28" s="31">
        <f t="shared" si="7"/>
        <v>-23284.8</v>
      </c>
      <c r="G28" s="31">
        <f t="shared" si="7"/>
        <v>-39877.2</v>
      </c>
      <c r="H28" s="31">
        <f t="shared" si="7"/>
        <v>-8412.8</v>
      </c>
      <c r="I28" s="31">
        <f t="shared" si="7"/>
        <v>-48281.2</v>
      </c>
      <c r="J28" s="31">
        <f t="shared" si="7"/>
        <v>-33189.2</v>
      </c>
      <c r="K28" s="31">
        <f t="shared" si="7"/>
        <v>-31891.2</v>
      </c>
      <c r="L28" s="31">
        <f t="shared" si="7"/>
        <v>-24261.6</v>
      </c>
      <c r="M28" s="31">
        <f t="shared" si="7"/>
        <v>-14071.2</v>
      </c>
      <c r="N28" s="31">
        <f t="shared" si="7"/>
        <v>-12306.8</v>
      </c>
      <c r="O28" s="31">
        <f t="shared" si="7"/>
        <v>-372548</v>
      </c>
    </row>
    <row r="29" spans="1:26" ht="18.75" customHeight="1">
      <c r="A29" s="27" t="s">
        <v>41</v>
      </c>
      <c r="B29" s="16">
        <f>ROUND((-B9)*$G$3,2)</f>
        <v>-48215.2</v>
      </c>
      <c r="C29" s="16">
        <f aca="true" t="shared" si="8" ref="C29:N29">ROUND((-C9)*$G$3,2)</f>
        <v>-45042.8</v>
      </c>
      <c r="D29" s="16">
        <f t="shared" si="8"/>
        <v>-37378</v>
      </c>
      <c r="E29" s="16">
        <f t="shared" si="8"/>
        <v>-6336</v>
      </c>
      <c r="F29" s="16">
        <f t="shared" si="8"/>
        <v>-23284.8</v>
      </c>
      <c r="G29" s="16">
        <f t="shared" si="8"/>
        <v>-39877.2</v>
      </c>
      <c r="H29" s="16">
        <f t="shared" si="8"/>
        <v>-8412.8</v>
      </c>
      <c r="I29" s="16">
        <f t="shared" si="8"/>
        <v>-48281.2</v>
      </c>
      <c r="J29" s="16">
        <f t="shared" si="8"/>
        <v>-33189.2</v>
      </c>
      <c r="K29" s="16">
        <f t="shared" si="8"/>
        <v>-31891.2</v>
      </c>
      <c r="L29" s="16">
        <f t="shared" si="8"/>
        <v>-24261.6</v>
      </c>
      <c r="M29" s="16">
        <f t="shared" si="8"/>
        <v>-14071.2</v>
      </c>
      <c r="N29" s="16">
        <f t="shared" si="8"/>
        <v>-12306.8</v>
      </c>
      <c r="O29" s="32">
        <f aca="true" t="shared" si="9" ref="O29:O46">SUM(B29:N29)</f>
        <v>-372548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-3565.73</v>
      </c>
      <c r="E41" s="35">
        <v>0</v>
      </c>
      <c r="F41" s="35">
        <v>0</v>
      </c>
      <c r="G41" s="35">
        <v>0</v>
      </c>
      <c r="H41" s="35">
        <v>-1078.2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-4643.93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1012295.04</v>
      </c>
      <c r="C44" s="36">
        <f t="shared" si="11"/>
        <v>740240.8500000001</v>
      </c>
      <c r="D44" s="36">
        <f t="shared" si="11"/>
        <v>697558.6</v>
      </c>
      <c r="E44" s="36">
        <f t="shared" si="11"/>
        <v>203077.99999999997</v>
      </c>
      <c r="F44" s="36">
        <f t="shared" si="11"/>
        <v>722059.6499999999</v>
      </c>
      <c r="G44" s="36">
        <f t="shared" si="11"/>
        <v>979618.6399999999</v>
      </c>
      <c r="H44" s="36">
        <f t="shared" si="11"/>
        <v>212944.93000000002</v>
      </c>
      <c r="I44" s="36">
        <f t="shared" si="11"/>
        <v>723251.23</v>
      </c>
      <c r="J44" s="36">
        <f t="shared" si="11"/>
        <v>617728.0399999999</v>
      </c>
      <c r="K44" s="36">
        <f t="shared" si="11"/>
        <v>873717.7999999999</v>
      </c>
      <c r="L44" s="36">
        <f t="shared" si="11"/>
        <v>827587.17</v>
      </c>
      <c r="M44" s="36">
        <f t="shared" si="11"/>
        <v>447421.75999999995</v>
      </c>
      <c r="N44" s="36">
        <f t="shared" si="11"/>
        <v>240503.64999999997</v>
      </c>
      <c r="O44" s="36">
        <f>SUM(B44:N44)</f>
        <v>8298005.359999999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1012295.0399999999</v>
      </c>
      <c r="C50" s="51">
        <f t="shared" si="12"/>
        <v>740240.8500000001</v>
      </c>
      <c r="D50" s="51">
        <f t="shared" si="12"/>
        <v>697558.6</v>
      </c>
      <c r="E50" s="51">
        <f t="shared" si="12"/>
        <v>203078</v>
      </c>
      <c r="F50" s="51">
        <f t="shared" si="12"/>
        <v>722059.65</v>
      </c>
      <c r="G50" s="51">
        <f t="shared" si="12"/>
        <v>979618.64</v>
      </c>
      <c r="H50" s="51">
        <f t="shared" si="12"/>
        <v>212944.93</v>
      </c>
      <c r="I50" s="51">
        <f t="shared" si="12"/>
        <v>723251.23</v>
      </c>
      <c r="J50" s="51">
        <f t="shared" si="12"/>
        <v>617728.04</v>
      </c>
      <c r="K50" s="51">
        <f t="shared" si="12"/>
        <v>873717.8</v>
      </c>
      <c r="L50" s="51">
        <f t="shared" si="12"/>
        <v>827587.16</v>
      </c>
      <c r="M50" s="51">
        <f t="shared" si="12"/>
        <v>447421.75</v>
      </c>
      <c r="N50" s="51">
        <f t="shared" si="12"/>
        <v>240503.65</v>
      </c>
      <c r="O50" s="36">
        <f t="shared" si="12"/>
        <v>8298005.34</v>
      </c>
      <c r="Q50"/>
    </row>
    <row r="51" spans="1:18" ht="18.75" customHeight="1">
      <c r="A51" s="26" t="s">
        <v>57</v>
      </c>
      <c r="B51" s="51">
        <v>837864.33</v>
      </c>
      <c r="C51" s="51">
        <v>541796.3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1379660.63</v>
      </c>
      <c r="P51"/>
      <c r="Q51"/>
      <c r="R51" s="43"/>
    </row>
    <row r="52" spans="1:16" ht="18.75" customHeight="1">
      <c r="A52" s="26" t="s">
        <v>58</v>
      </c>
      <c r="B52" s="51">
        <v>174430.71</v>
      </c>
      <c r="C52" s="51">
        <v>198444.55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372875.26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697558.6</v>
      </c>
      <c r="E53" s="52">
        <v>0</v>
      </c>
      <c r="F53" s="52">
        <v>0</v>
      </c>
      <c r="G53" s="52">
        <v>0</v>
      </c>
      <c r="H53" s="51">
        <v>212944.93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910503.53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203078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203078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722059.65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722059.65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979618.64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979618.64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723251.23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723251.23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617728.04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617728.04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873717.8</v>
      </c>
      <c r="L59" s="31">
        <v>827587.16</v>
      </c>
      <c r="M59" s="52">
        <v>0</v>
      </c>
      <c r="N59" s="52">
        <v>0</v>
      </c>
      <c r="O59" s="36">
        <f t="shared" si="13"/>
        <v>1701304.96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447421.75</v>
      </c>
      <c r="N60" s="52">
        <v>0</v>
      </c>
      <c r="O60" s="36">
        <f t="shared" si="13"/>
        <v>447421.75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240503.65</v>
      </c>
      <c r="O61" s="55">
        <f t="shared" si="13"/>
        <v>240503.65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2021-05-03T16:30:34Z</dcterms:modified>
  <cp:category/>
  <cp:version/>
  <cp:contentType/>
  <cp:contentStatus/>
</cp:coreProperties>
</file>