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<sst xmlns="http://schemas.openxmlformats.org/spreadsheetml/2006/main" count="79" uniqueCount="76">
  <si>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</si>
  <si>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</si>
  <si>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</si>
  <si>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</si>
  <si>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</si>
  <si>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</si>
  <si>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</si>
  <si>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</si>
  <si>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</si>
  <si>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</si>
  <si>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</si>
  <si>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</si>
  <si>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</si>
  <si>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</si>
  <si>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</si>
  <si>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</si>
  <si>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</si>
  <si>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</si>
  <si>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</si>
  <si>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</si>
  <si>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</si>
  <si>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</si>
  <si>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</si>
  <si>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</si>
  <si>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</si>
  <si>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</si>
  <si>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</si>
  <si>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</si>
  <si>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</si>
  <si>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</si>
  <si>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</si>
  <si>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</si>
  <si>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</si>
  <si>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</si>
  <si>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</si>
  <si>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</si>
  <si>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</si>
  <si>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</si>
  <si>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</si>
  <si>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</si>
  <si>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</si>
  <si>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</si>
  <si>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</si>
  <si>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</si>
  <si>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</si>
  <si>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</si>
  <si>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</si>
  <si>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</si>
  <si>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</si>
  <si>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</si>
  <si>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</si>
  <si>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</si>
  <si>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</si>
  <si>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</si>
  <si>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</si>
  <si>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</si>
  <si>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</si>
  <si>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</si>
  <si>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</si>
  <si>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</si>
  <si>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</si>
  <si>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</si>
  <si>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</si>
  <si>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</si>
  <si>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</si>
  <si>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</si>
  <si>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</si>
  <si>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</si>
  <si>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</si>
  <si>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</si>
  <si>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</si>
  <si>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</si>
  <si>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</si>
  <si>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19/04/21 - VENCIMENTO 27/04/21</t>
  </si>
  <si>
    <t>5.3. Revisão de Remuneração pelo Transporte Coletivo (1)</t>
  </si>
  <si>
    <t>Nota: (1) Revisões do período de 19/03 a 03/12/20.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</si>
</sst>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253899</v>
      </c>
      <c r="C7" s="9">
        <f t="shared" si="0"/>
        <v>180270</v>
      </c>
      <c r="D7" s="9">
        <f t="shared" si="0"/>
        <v>206688</v>
      </c>
      <c r="E7" s="9">
        <f t="shared" si="0"/>
        <v>39783</v>
      </c>
      <c r="F7" s="9">
        <f t="shared" si="0"/>
        <v>137076</v>
      </c>
      <c r="G7" s="9">
        <f t="shared" si="0"/>
        <v>234504</v>
      </c>
      <c r="H7" s="9">
        <f t="shared" si="0"/>
        <v>34150</v>
      </c>
      <c r="I7" s="9">
        <f t="shared" si="0"/>
        <v>183686</v>
      </c>
      <c r="J7" s="9">
        <f t="shared" si="0"/>
        <v>163843</v>
      </c>
      <c r="K7" s="9">
        <f t="shared" si="0"/>
        <v>236212</v>
      </c>
      <c r="L7" s="9">
        <f t="shared" si="0"/>
        <v>179609</v>
      </c>
      <c r="M7" s="9">
        <f t="shared" si="0"/>
        <v>82269</v>
      </c>
      <c r="N7" s="9">
        <f t="shared" si="0"/>
        <v>52466</v>
      </c>
      <c r="O7" s="9">
        <f t="shared" si="0"/>
        <v>1984455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10582</v>
      </c>
      <c r="C8" s="11">
        <f t="shared" si="1"/>
        <v>10039</v>
      </c>
      <c r="D8" s="11">
        <f t="shared" si="1"/>
        <v>8491</v>
      </c>
      <c r="E8" s="11">
        <f t="shared" si="1"/>
        <v>1414</v>
      </c>
      <c r="F8" s="11">
        <f t="shared" si="1"/>
        <v>5432</v>
      </c>
      <c r="G8" s="11">
        <f t="shared" si="1"/>
        <v>8887</v>
      </c>
      <c r="H8" s="11">
        <f t="shared" si="1"/>
        <v>1764</v>
      </c>
      <c r="I8" s="11">
        <f t="shared" si="1"/>
        <v>10343</v>
      </c>
      <c r="J8" s="11">
        <f t="shared" si="1"/>
        <v>7416</v>
      </c>
      <c r="K8" s="11">
        <f t="shared" si="1"/>
        <v>7478</v>
      </c>
      <c r="L8" s="11">
        <f t="shared" si="1"/>
        <v>6143</v>
      </c>
      <c r="M8" s="11">
        <f t="shared" si="1"/>
        <v>3169</v>
      </c>
      <c r="N8" s="11">
        <f t="shared" si="1"/>
        <v>2759</v>
      </c>
      <c r="O8" s="11">
        <f t="shared" si="1"/>
        <v>83917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10582</v>
      </c>
      <c r="C9" s="11">
        <v>10039</v>
      </c>
      <c r="D9" s="11">
        <v>8491</v>
      </c>
      <c r="E9" s="11">
        <v>1414</v>
      </c>
      <c r="F9" s="11">
        <v>5432</v>
      </c>
      <c r="G9" s="11">
        <v>8887</v>
      </c>
      <c r="H9" s="11">
        <v>1760</v>
      </c>
      <c r="I9" s="11">
        <v>10343</v>
      </c>
      <c r="J9" s="11">
        <v>7416</v>
      </c>
      <c r="K9" s="11">
        <v>7471</v>
      </c>
      <c r="L9" s="11">
        <v>6143</v>
      </c>
      <c r="M9" s="11">
        <v>3162</v>
      </c>
      <c r="N9" s="11">
        <v>2759</v>
      </c>
      <c r="O9" s="11">
        <f>SUM(B9:N9)</f>
        <v>83899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0</v>
      </c>
      <c r="J10" s="13">
        <v>0</v>
      </c>
      <c r="K10" s="13">
        <v>7</v>
      </c>
      <c r="L10" s="13">
        <v>0</v>
      </c>
      <c r="M10" s="13">
        <v>7</v>
      </c>
      <c r="N10" s="13">
        <v>0</v>
      </c>
      <c r="O10" s="11">
        <f>SUM(B10:N10)</f>
        <v>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243317</v>
      </c>
      <c r="C11" s="13">
        <v>170231</v>
      </c>
      <c r="D11" s="13">
        <v>198197</v>
      </c>
      <c r="E11" s="13">
        <v>38369</v>
      </c>
      <c r="F11" s="13">
        <v>131644</v>
      </c>
      <c r="G11" s="13">
        <v>225617</v>
      </c>
      <c r="H11" s="13">
        <v>32386</v>
      </c>
      <c r="I11" s="13">
        <v>173343</v>
      </c>
      <c r="J11" s="13">
        <v>156427</v>
      </c>
      <c r="K11" s="13">
        <v>228734</v>
      </c>
      <c r="L11" s="13">
        <v>173466</v>
      </c>
      <c r="M11" s="13">
        <v>79100</v>
      </c>
      <c r="N11" s="13">
        <v>49707</v>
      </c>
      <c r="O11" s="11">
        <f>SUM(B11:N11)</f>
        <v>1900538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1.739355632483782</v>
      </c>
      <c r="C15" s="19">
        <v>1.816077971010388</v>
      </c>
      <c r="D15" s="19">
        <v>1.71066019425581</v>
      </c>
      <c r="E15" s="19">
        <v>1.44039953889184</v>
      </c>
      <c r="F15" s="19">
        <v>2.280232801595854</v>
      </c>
      <c r="G15" s="19">
        <v>2.163020697332368</v>
      </c>
      <c r="H15" s="19">
        <v>2.520190398279266</v>
      </c>
      <c r="I15" s="19">
        <v>1.744439625749584</v>
      </c>
      <c r="J15" s="19">
        <v>1.715057534996051</v>
      </c>
      <c r="K15" s="19">
        <v>1.665998821853762</v>
      </c>
      <c r="L15" s="19">
        <v>1.797179780259331</v>
      </c>
      <c r="M15" s="19">
        <v>1.82795833377046</v>
      </c>
      <c r="N15" s="19">
        <v>1.784860361321302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1062809.4</v>
      </c>
      <c r="C17" s="24">
        <f aca="true" t="shared" si="2" ref="C17:N17">C18+C19+C20+C21+C22+C23+C24+C25</f>
        <v>794032.65</v>
      </c>
      <c r="D17" s="24">
        <f t="shared" si="2"/>
        <v>743280.2300000001</v>
      </c>
      <c r="E17" s="24">
        <f t="shared" si="2"/>
        <v>210460.56999999998</v>
      </c>
      <c r="F17" s="24">
        <f t="shared" si="2"/>
        <v>756146.4400000001</v>
      </c>
      <c r="G17" s="24">
        <f t="shared" si="2"/>
        <v>1019571.32</v>
      </c>
      <c r="H17" s="24">
        <f t="shared" si="2"/>
        <v>228115.59</v>
      </c>
      <c r="I17" s="24">
        <f t="shared" si="2"/>
        <v>773775.1699999999</v>
      </c>
      <c r="J17" s="24">
        <f t="shared" si="2"/>
        <v>664388.1799999999</v>
      </c>
      <c r="K17" s="24">
        <f t="shared" si="2"/>
        <v>913664.86</v>
      </c>
      <c r="L17" s="24">
        <f t="shared" si="2"/>
        <v>855650.4</v>
      </c>
      <c r="M17" s="24">
        <f t="shared" si="2"/>
        <v>464858.5800000001</v>
      </c>
      <c r="N17" s="24">
        <f t="shared" si="2"/>
        <v>255521.72999999998</v>
      </c>
      <c r="O17" s="24">
        <f>O18+O19+O20+O21+O22+O23+O24+O25</f>
        <v>8742275.12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559898.07</v>
      </c>
      <c r="C18" s="30">
        <f t="shared" si="3"/>
        <v>410564.93</v>
      </c>
      <c r="D18" s="30">
        <f t="shared" si="3"/>
        <v>412735.27</v>
      </c>
      <c r="E18" s="30">
        <f t="shared" si="3"/>
        <v>135902.71</v>
      </c>
      <c r="F18" s="30">
        <f t="shared" si="3"/>
        <v>317152.74</v>
      </c>
      <c r="G18" s="30">
        <f t="shared" si="3"/>
        <v>446026.61</v>
      </c>
      <c r="H18" s="30">
        <f t="shared" si="3"/>
        <v>87092.75</v>
      </c>
      <c r="I18" s="30">
        <f t="shared" si="3"/>
        <v>415020.15</v>
      </c>
      <c r="J18" s="30">
        <f t="shared" si="3"/>
        <v>372595.37</v>
      </c>
      <c r="K18" s="30">
        <f t="shared" si="3"/>
        <v>508115.63</v>
      </c>
      <c r="L18" s="30">
        <f t="shared" si="3"/>
        <v>439718.75</v>
      </c>
      <c r="M18" s="30">
        <f t="shared" si="3"/>
        <v>232673.19</v>
      </c>
      <c r="N18" s="30">
        <f t="shared" si="3"/>
        <v>134097.85</v>
      </c>
      <c r="O18" s="30">
        <f aca="true" t="shared" si="4" ref="O18:O25">SUM(B18:N18)</f>
        <v>4471594.02</v>
      </c>
    </row>
    <row r="19" spans="1:23" ht="18.75" customHeight="1">
      <c r="A19" s="26" t="s">
        <v>35</v>
      </c>
      <c r="B19" s="30">
        <f>IF(B15&lt;&gt;0,ROUND((B15-1)*B18,2),0)</f>
        <v>413963.79</v>
      </c>
      <c r="C19" s="30">
        <f aca="true" t="shared" si="5" ref="C19:N19">IF(C15&lt;&gt;0,ROUND((C15-1)*C18,2),0)</f>
        <v>335053</v>
      </c>
      <c r="D19" s="30">
        <f t="shared" si="5"/>
        <v>293314.53</v>
      </c>
      <c r="E19" s="30">
        <f t="shared" si="5"/>
        <v>59851.49</v>
      </c>
      <c r="F19" s="30">
        <f t="shared" si="5"/>
        <v>406029.34</v>
      </c>
      <c r="G19" s="30">
        <f t="shared" si="5"/>
        <v>518738.18</v>
      </c>
      <c r="H19" s="30">
        <f t="shared" si="5"/>
        <v>132397.56</v>
      </c>
      <c r="I19" s="30">
        <f t="shared" si="5"/>
        <v>308957.45</v>
      </c>
      <c r="J19" s="30">
        <f t="shared" si="5"/>
        <v>266427.13</v>
      </c>
      <c r="K19" s="30">
        <f t="shared" si="5"/>
        <v>338404.41</v>
      </c>
      <c r="L19" s="30">
        <f t="shared" si="5"/>
        <v>350534.9</v>
      </c>
      <c r="M19" s="30">
        <f t="shared" si="5"/>
        <v>192643.71</v>
      </c>
      <c r="N19" s="30">
        <f t="shared" si="5"/>
        <v>105248.09</v>
      </c>
      <c r="O19" s="30">
        <f t="shared" si="4"/>
        <v>3721563.58</v>
      </c>
      <c r="W19" s="62"/>
    </row>
    <row r="20" spans="1:15" ht="18.75" customHeight="1">
      <c r="A20" s="26" t="s">
        <v>36</v>
      </c>
      <c r="B20" s="30">
        <v>37550.56</v>
      </c>
      <c r="C20" s="30">
        <v>27312.28</v>
      </c>
      <c r="D20" s="30">
        <v>19198.4</v>
      </c>
      <c r="E20" s="30">
        <v>7307.03</v>
      </c>
      <c r="F20" s="30">
        <v>16900.01</v>
      </c>
      <c r="G20" s="30">
        <v>28539.63</v>
      </c>
      <c r="H20" s="30">
        <v>4233.97</v>
      </c>
      <c r="I20" s="30">
        <v>14704.57</v>
      </c>
      <c r="J20" s="30">
        <v>22855.93</v>
      </c>
      <c r="K20" s="30">
        <v>34302.16</v>
      </c>
      <c r="L20" s="30">
        <v>33682.89</v>
      </c>
      <c r="M20" s="30">
        <v>14307.52</v>
      </c>
      <c r="N20" s="30">
        <v>7823.74</v>
      </c>
      <c r="O20" s="30">
        <f t="shared" si="4"/>
        <v>268718.69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-1028.07</v>
      </c>
      <c r="C22" s="30">
        <v>-293.74</v>
      </c>
      <c r="D22" s="30">
        <v>-6464.6</v>
      </c>
      <c r="E22" s="30">
        <v>0</v>
      </c>
      <c r="F22" s="30">
        <v>-7133.6</v>
      </c>
      <c r="G22" s="30">
        <v>0</v>
      </c>
      <c r="H22" s="30">
        <v>-3192.67</v>
      </c>
      <c r="I22" s="30">
        <v>0</v>
      </c>
      <c r="J22" s="30">
        <v>-7914.6</v>
      </c>
      <c r="K22" s="30">
        <v>-1874.4</v>
      </c>
      <c r="L22" s="30">
        <v>-1781.07</v>
      </c>
      <c r="M22" s="30">
        <v>0</v>
      </c>
      <c r="N22" s="30">
        <v>0</v>
      </c>
      <c r="O22" s="30">
        <f t="shared" si="4"/>
        <v>-29682.75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-2245.2</v>
      </c>
      <c r="E23" s="30">
        <v>-1054.38</v>
      </c>
      <c r="F23" s="30">
        <v>-190.37</v>
      </c>
      <c r="G23" s="30">
        <v>-822</v>
      </c>
      <c r="H23" s="30">
        <v>-597.6</v>
      </c>
      <c r="I23" s="30">
        <v>0</v>
      </c>
      <c r="J23" s="30">
        <v>-11137.43</v>
      </c>
      <c r="K23" s="30">
        <v>0</v>
      </c>
      <c r="L23" s="30">
        <v>-1114.02</v>
      </c>
      <c r="M23" s="30">
        <v>0</v>
      </c>
      <c r="N23" s="30">
        <v>0</v>
      </c>
      <c r="O23" s="30">
        <f t="shared" si="4"/>
        <v>-17161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49653.17</v>
      </c>
      <c r="C25" s="30">
        <v>18624.3</v>
      </c>
      <c r="D25" s="30">
        <v>25355.89</v>
      </c>
      <c r="E25" s="30">
        <v>7067.78</v>
      </c>
      <c r="F25" s="30">
        <v>22002.38</v>
      </c>
      <c r="G25" s="30">
        <v>25702.96</v>
      </c>
      <c r="H25" s="30">
        <v>6795.64</v>
      </c>
      <c r="I25" s="30">
        <v>33707.06</v>
      </c>
      <c r="J25" s="30">
        <v>20175.84</v>
      </c>
      <c r="K25" s="30">
        <v>33331.12</v>
      </c>
      <c r="L25" s="30">
        <v>33223.01</v>
      </c>
      <c r="M25" s="30">
        <v>23848.22</v>
      </c>
      <c r="N25" s="30">
        <v>6966.11</v>
      </c>
      <c r="O25" s="30">
        <f t="shared" si="4"/>
        <v>306453.48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-46560.8</v>
      </c>
      <c r="C27" s="30">
        <f>+C28+C30+C41+C42+C45-C46</f>
        <v>-44171.6</v>
      </c>
      <c r="D27" s="30">
        <f t="shared" si="6"/>
        <v>-40950.020000000004</v>
      </c>
      <c r="E27" s="30">
        <f t="shared" si="6"/>
        <v>-6221.6</v>
      </c>
      <c r="F27" s="30">
        <f t="shared" si="6"/>
        <v>-23900.8</v>
      </c>
      <c r="G27" s="30">
        <f t="shared" si="6"/>
        <v>-39102.8</v>
      </c>
      <c r="H27" s="30">
        <f t="shared" si="6"/>
        <v>-8850.6</v>
      </c>
      <c r="I27" s="30">
        <f t="shared" si="6"/>
        <v>-45509.2</v>
      </c>
      <c r="J27" s="30">
        <f t="shared" si="6"/>
        <v>-32630.4</v>
      </c>
      <c r="K27" s="30">
        <f t="shared" si="6"/>
        <v>-32872.4</v>
      </c>
      <c r="L27" s="30">
        <f t="shared" si="6"/>
        <v>-27029.2</v>
      </c>
      <c r="M27" s="30">
        <f t="shared" si="6"/>
        <v>-13912.8</v>
      </c>
      <c r="N27" s="30">
        <f t="shared" si="6"/>
        <v>-12139.6</v>
      </c>
      <c r="O27" s="30">
        <f t="shared" si="6"/>
        <v>-373851.82</v>
      </c>
    </row>
    <row r="28" spans="1:15" ht="18.75" customHeight="1">
      <c r="A28" s="26" t="s">
        <v>40</v>
      </c>
      <c r="B28" s="31">
        <f>+B29</f>
        <v>-46560.8</v>
      </c>
      <c r="C28" s="31">
        <f>+C29</f>
        <v>-44171.6</v>
      </c>
      <c r="D28" s="31">
        <f aca="true" t="shared" si="7" ref="D28:O28">+D29</f>
        <v>-37360.4</v>
      </c>
      <c r="E28" s="31">
        <f t="shared" si="7"/>
        <v>-6221.6</v>
      </c>
      <c r="F28" s="31">
        <f t="shared" si="7"/>
        <v>-23900.8</v>
      </c>
      <c r="G28" s="31">
        <f t="shared" si="7"/>
        <v>-39102.8</v>
      </c>
      <c r="H28" s="31">
        <f t="shared" si="7"/>
        <v>-7744</v>
      </c>
      <c r="I28" s="31">
        <f t="shared" si="7"/>
        <v>-45509.2</v>
      </c>
      <c r="J28" s="31">
        <f t="shared" si="7"/>
        <v>-32630.4</v>
      </c>
      <c r="K28" s="31">
        <f t="shared" si="7"/>
        <v>-32872.4</v>
      </c>
      <c r="L28" s="31">
        <f t="shared" si="7"/>
        <v>-27029.2</v>
      </c>
      <c r="M28" s="31">
        <f t="shared" si="7"/>
        <v>-13912.8</v>
      </c>
      <c r="N28" s="31">
        <f t="shared" si="7"/>
        <v>-12139.6</v>
      </c>
      <c r="O28" s="31">
        <f t="shared" si="7"/>
        <v>-369155.60000000003</v>
      </c>
    </row>
    <row r="29" spans="1:26" ht="18.75" customHeight="1">
      <c r="A29" s="27" t="s">
        <v>41</v>
      </c>
      <c r="B29" s="16">
        <f>ROUND((-B9)*$G$3,2)</f>
        <v>-46560.8</v>
      </c>
      <c r="C29" s="16">
        <f aca="true" t="shared" si="8" ref="C29:N29">ROUND((-C9)*$G$3,2)</f>
        <v>-44171.6</v>
      </c>
      <c r="D29" s="16">
        <f t="shared" si="8"/>
        <v>-37360.4</v>
      </c>
      <c r="E29" s="16">
        <f t="shared" si="8"/>
        <v>-6221.6</v>
      </c>
      <c r="F29" s="16">
        <f t="shared" si="8"/>
        <v>-23900.8</v>
      </c>
      <c r="G29" s="16">
        <f t="shared" si="8"/>
        <v>-39102.8</v>
      </c>
      <c r="H29" s="16">
        <f t="shared" si="8"/>
        <v>-7744</v>
      </c>
      <c r="I29" s="16">
        <f t="shared" si="8"/>
        <v>-45509.2</v>
      </c>
      <c r="J29" s="16">
        <f t="shared" si="8"/>
        <v>-32630.4</v>
      </c>
      <c r="K29" s="16">
        <f t="shared" si="8"/>
        <v>-32872.4</v>
      </c>
      <c r="L29" s="16">
        <f t="shared" si="8"/>
        <v>-27029.2</v>
      </c>
      <c r="M29" s="16">
        <f t="shared" si="8"/>
        <v>-13912.8</v>
      </c>
      <c r="N29" s="16">
        <f t="shared" si="8"/>
        <v>-12139.6</v>
      </c>
      <c r="O29" s="32">
        <f aca="true" t="shared" si="9" ref="O29:O46">SUM(B29:N29)</f>
        <v>-369155.60000000003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-3589.62</v>
      </c>
      <c r="E41" s="35">
        <v>0</v>
      </c>
      <c r="F41" s="35">
        <v>0</v>
      </c>
      <c r="G41" s="35">
        <v>0</v>
      </c>
      <c r="H41" s="35">
        <v>-1106.6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-4696.219999999999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1016248.5999999999</v>
      </c>
      <c r="C44" s="36">
        <f t="shared" si="11"/>
        <v>749861.05</v>
      </c>
      <c r="D44" s="36">
        <f t="shared" si="11"/>
        <v>702330.2100000001</v>
      </c>
      <c r="E44" s="36">
        <f t="shared" si="11"/>
        <v>204238.96999999997</v>
      </c>
      <c r="F44" s="36">
        <f t="shared" si="11"/>
        <v>732245.64</v>
      </c>
      <c r="G44" s="36">
        <f t="shared" si="11"/>
        <v>980468.5199999999</v>
      </c>
      <c r="H44" s="36">
        <f t="shared" si="11"/>
        <v>219264.99</v>
      </c>
      <c r="I44" s="36">
        <f t="shared" si="11"/>
        <v>728265.97</v>
      </c>
      <c r="J44" s="36">
        <f t="shared" si="11"/>
        <v>631757.7799999999</v>
      </c>
      <c r="K44" s="36">
        <f t="shared" si="11"/>
        <v>880792.46</v>
      </c>
      <c r="L44" s="36">
        <f t="shared" si="11"/>
        <v>828621.2000000001</v>
      </c>
      <c r="M44" s="36">
        <f t="shared" si="11"/>
        <v>450945.7800000001</v>
      </c>
      <c r="N44" s="36">
        <f t="shared" si="11"/>
        <v>243382.12999999998</v>
      </c>
      <c r="O44" s="36">
        <f>SUM(B44:N44)</f>
        <v>8368423.300000001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1016248.61</v>
      </c>
      <c r="C50" s="51">
        <f t="shared" si="12"/>
        <v>749861.03</v>
      </c>
      <c r="D50" s="51">
        <f t="shared" si="12"/>
        <v>702330.2</v>
      </c>
      <c r="E50" s="51">
        <f t="shared" si="12"/>
        <v>204238.97</v>
      </c>
      <c r="F50" s="51">
        <f t="shared" si="12"/>
        <v>732245.64</v>
      </c>
      <c r="G50" s="51">
        <f t="shared" si="12"/>
        <v>980468.51</v>
      </c>
      <c r="H50" s="51">
        <f t="shared" si="12"/>
        <v>219264.98</v>
      </c>
      <c r="I50" s="51">
        <f t="shared" si="12"/>
        <v>728265.96</v>
      </c>
      <c r="J50" s="51">
        <f t="shared" si="12"/>
        <v>631757.77</v>
      </c>
      <c r="K50" s="51">
        <f t="shared" si="12"/>
        <v>880792.47</v>
      </c>
      <c r="L50" s="51">
        <f t="shared" si="12"/>
        <v>828621.2</v>
      </c>
      <c r="M50" s="51">
        <f t="shared" si="12"/>
        <v>450945.77</v>
      </c>
      <c r="N50" s="51">
        <f t="shared" si="12"/>
        <v>243382.13</v>
      </c>
      <c r="O50" s="36">
        <f t="shared" si="12"/>
        <v>8368423.239999999</v>
      </c>
      <c r="Q50"/>
    </row>
    <row r="51" spans="1:18" ht="18.75" customHeight="1">
      <c r="A51" s="26" t="s">
        <v>57</v>
      </c>
      <c r="B51" s="51">
        <v>841101.52</v>
      </c>
      <c r="C51" s="51">
        <v>548770.93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1389872.4500000002</v>
      </c>
      <c r="P51"/>
      <c r="Q51"/>
      <c r="R51" s="43"/>
    </row>
    <row r="52" spans="1:16" ht="18.75" customHeight="1">
      <c r="A52" s="26" t="s">
        <v>58</v>
      </c>
      <c r="B52" s="51">
        <v>175147.09</v>
      </c>
      <c r="C52" s="51">
        <v>201090.1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376237.19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702330.2</v>
      </c>
      <c r="E53" s="52">
        <v>0</v>
      </c>
      <c r="F53" s="52">
        <v>0</v>
      </c>
      <c r="G53" s="52">
        <v>0</v>
      </c>
      <c r="H53" s="51">
        <v>219264.98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921595.1799999999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204238.97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204238.97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732245.64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732245.64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980468.51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980468.51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728265.96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728265.96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631757.77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631757.77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880792.47</v>
      </c>
      <c r="L59" s="31">
        <v>828621.2</v>
      </c>
      <c r="M59" s="52">
        <v>0</v>
      </c>
      <c r="N59" s="52">
        <v>0</v>
      </c>
      <c r="O59" s="36">
        <f t="shared" si="13"/>
        <v>1709413.67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450945.77</v>
      </c>
      <c r="N60" s="52">
        <v>0</v>
      </c>
      <c r="O60" s="36">
        <f t="shared" si="13"/>
        <v>450945.77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243382.13</v>
      </c>
      <c r="O61" s="55">
        <f t="shared" si="13"/>
        <v>243382.13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2021-04-26T16:46:19Z</dcterms:modified>
  <cp:category/>
  <cp:version/>
  <cp:contentType/>
  <cp:contentStatus/>
</cp:coreProperties>
</file>