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<sst xmlns="http://schemas.openxmlformats.org/spreadsheetml/2006/main" count="79" uniqueCount="76">
  <si>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</si>
  <si>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</si>
  <si>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</si>
  <si>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</si>
  <si>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</si>
  <si>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</si>
  <si>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</si>
  <si>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</si>
  <si>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</si>
  <si>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</si>
  <si>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</si>
  <si>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</si>
  <si>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</si>
  <si>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</si>
  <si>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</si>
  <si>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</si>
  <si>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</si>
  <si>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</si>
  <si>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</si>
  <si>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</si>
  <si>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</si>
  <si>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</si>
  <si>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</si>
  <si>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</si>
  <si>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</si>
  <si>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</si>
  <si>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</si>
  <si>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</si>
  <si>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</si>
  <si>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</si>
  <si>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</si>
  <si>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</si>
  <si>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</si>
  <si>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</si>
  <si>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</si>
  <si>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</si>
  <si>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</si>
  <si>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</si>
  <si>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</si>
  <si>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</si>
  <si>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</si>
  <si>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</si>
  <si>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</si>
  <si>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</si>
  <si>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</si>
  <si>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</si>
  <si>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</si>
  <si>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</si>
  <si>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</si>
  <si>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</si>
  <si>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</si>
  <si>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</si>
  <si>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</si>
  <si>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</si>
  <si>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</si>
  <si>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</si>
  <si>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</si>
  <si>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</si>
  <si>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</si>
  <si>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</si>
  <si>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</si>
  <si>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</si>
  <si>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</si>
  <si>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</si>
  <si>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</si>
  <si>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</si>
  <si>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</si>
  <si>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</si>
  <si>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</si>
  <si>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</si>
  <si>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</si>
  <si>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</si>
  <si>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</si>
  <si>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08/04/21 - VENCIMENTO 15/04/21</t>
  </si>
  <si>
    <t>5.3. Revisão de Remuneração pelo Transporte Coletivo (1)</t>
  </si>
  <si>
    <t>Nota:(1)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</si>
</sst>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254229</v>
      </c>
      <c r="C7" s="9">
        <f t="shared" si="0"/>
        <v>174322</v>
      </c>
      <c r="D7" s="9">
        <f t="shared" si="0"/>
        <v>201839</v>
      </c>
      <c r="E7" s="9">
        <f t="shared" si="0"/>
        <v>41334</v>
      </c>
      <c r="F7" s="9">
        <f t="shared" si="0"/>
        <v>129699</v>
      </c>
      <c r="G7" s="9">
        <f t="shared" si="0"/>
        <v>231268</v>
      </c>
      <c r="H7" s="9">
        <f t="shared" si="0"/>
        <v>34648</v>
      </c>
      <c r="I7" s="9">
        <f t="shared" si="0"/>
        <v>182785</v>
      </c>
      <c r="J7" s="9">
        <f t="shared" si="0"/>
        <v>163574</v>
      </c>
      <c r="K7" s="9">
        <f t="shared" si="0"/>
        <v>229727</v>
      </c>
      <c r="L7" s="9">
        <f t="shared" si="0"/>
        <v>172190</v>
      </c>
      <c r="M7" s="9">
        <f t="shared" si="0"/>
        <v>79476</v>
      </c>
      <c r="N7" s="9">
        <f t="shared" si="0"/>
        <v>50294</v>
      </c>
      <c r="O7" s="9">
        <f t="shared" si="0"/>
        <v>1945385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10272</v>
      </c>
      <c r="C8" s="11">
        <f t="shared" si="1"/>
        <v>9260</v>
      </c>
      <c r="D8" s="11">
        <f t="shared" si="1"/>
        <v>7643</v>
      </c>
      <c r="E8" s="11">
        <f t="shared" si="1"/>
        <v>1285</v>
      </c>
      <c r="F8" s="11">
        <f t="shared" si="1"/>
        <v>4748</v>
      </c>
      <c r="G8" s="11">
        <f t="shared" si="1"/>
        <v>7980</v>
      </c>
      <c r="H8" s="11">
        <f t="shared" si="1"/>
        <v>1778</v>
      </c>
      <c r="I8" s="11">
        <f t="shared" si="1"/>
        <v>10257</v>
      </c>
      <c r="J8" s="11">
        <f t="shared" si="1"/>
        <v>6975</v>
      </c>
      <c r="K8" s="11">
        <f t="shared" si="1"/>
        <v>6946</v>
      </c>
      <c r="L8" s="11">
        <f t="shared" si="1"/>
        <v>5514</v>
      </c>
      <c r="M8" s="11">
        <f t="shared" si="1"/>
        <v>2830</v>
      </c>
      <c r="N8" s="11">
        <f t="shared" si="1"/>
        <v>2644</v>
      </c>
      <c r="O8" s="11">
        <f t="shared" si="1"/>
        <v>78132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10272</v>
      </c>
      <c r="C9" s="11">
        <v>9260</v>
      </c>
      <c r="D9" s="11">
        <v>7643</v>
      </c>
      <c r="E9" s="11">
        <v>1285</v>
      </c>
      <c r="F9" s="11">
        <v>4748</v>
      </c>
      <c r="G9" s="11">
        <v>7980</v>
      </c>
      <c r="H9" s="11">
        <v>1775</v>
      </c>
      <c r="I9" s="11">
        <v>10257</v>
      </c>
      <c r="J9" s="11">
        <v>6975</v>
      </c>
      <c r="K9" s="11">
        <v>6941</v>
      </c>
      <c r="L9" s="11">
        <v>5514</v>
      </c>
      <c r="M9" s="11">
        <v>2828</v>
      </c>
      <c r="N9" s="11">
        <v>2644</v>
      </c>
      <c r="O9" s="11">
        <f>SUM(B9:N9)</f>
        <v>78122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0</v>
      </c>
      <c r="J10" s="13">
        <v>0</v>
      </c>
      <c r="K10" s="13">
        <v>5</v>
      </c>
      <c r="L10" s="13">
        <v>0</v>
      </c>
      <c r="M10" s="13">
        <v>2</v>
      </c>
      <c r="N10" s="13">
        <v>0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243957</v>
      </c>
      <c r="C11" s="13">
        <v>165062</v>
      </c>
      <c r="D11" s="13">
        <v>194196</v>
      </c>
      <c r="E11" s="13">
        <v>40049</v>
      </c>
      <c r="F11" s="13">
        <v>124951</v>
      </c>
      <c r="G11" s="13">
        <v>223288</v>
      </c>
      <c r="H11" s="13">
        <v>32870</v>
      </c>
      <c r="I11" s="13">
        <v>172528</v>
      </c>
      <c r="J11" s="13">
        <v>156599</v>
      </c>
      <c r="K11" s="13">
        <v>222781</v>
      </c>
      <c r="L11" s="13">
        <v>166676</v>
      </c>
      <c r="M11" s="13">
        <v>76646</v>
      </c>
      <c r="N11" s="13">
        <v>47650</v>
      </c>
      <c r="O11" s="11">
        <f>SUM(B11:N11)</f>
        <v>1867253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1.765471568429828</v>
      </c>
      <c r="C15" s="19">
        <v>1.895435864685582</v>
      </c>
      <c r="D15" s="19">
        <v>1.768178338691512</v>
      </c>
      <c r="E15" s="19">
        <v>1.448469180048047</v>
      </c>
      <c r="F15" s="19">
        <v>2.448130578143853</v>
      </c>
      <c r="G15" s="19">
        <v>2.248262781385558</v>
      </c>
      <c r="H15" s="19">
        <v>2.512860241198887</v>
      </c>
      <c r="I15" s="19">
        <v>1.785808578957391</v>
      </c>
      <c r="J15" s="19">
        <v>1.786817327570157</v>
      </c>
      <c r="K15" s="19">
        <v>1.740496037754753</v>
      </c>
      <c r="L15" s="19">
        <v>1.883517981779157</v>
      </c>
      <c r="M15" s="19">
        <v>1.915854180064541</v>
      </c>
      <c r="N15" s="19">
        <v>1.890403404185538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1078309.71</v>
      </c>
      <c r="C17" s="24">
        <f aca="true" t="shared" si="2" ref="C17:N17">C18+C19+C20+C21+C22+C23+C24+C25</f>
        <v>800502.3600000001</v>
      </c>
      <c r="D17" s="24">
        <f t="shared" si="2"/>
        <v>749459.53</v>
      </c>
      <c r="E17" s="24">
        <f t="shared" si="2"/>
        <v>219752.52999999997</v>
      </c>
      <c r="F17" s="24">
        <f t="shared" si="2"/>
        <v>767331.1</v>
      </c>
      <c r="G17" s="24">
        <f t="shared" si="2"/>
        <v>1044608.6499999999</v>
      </c>
      <c r="H17" s="24">
        <f t="shared" si="2"/>
        <v>230634.99999999997</v>
      </c>
      <c r="I17" s="24">
        <f t="shared" si="2"/>
        <v>787195.98</v>
      </c>
      <c r="J17" s="24">
        <f t="shared" si="2"/>
        <v>692784.56</v>
      </c>
      <c r="K17" s="24">
        <f t="shared" si="2"/>
        <v>926647.45</v>
      </c>
      <c r="L17" s="24">
        <f t="shared" si="2"/>
        <v>858393.58</v>
      </c>
      <c r="M17" s="24">
        <f t="shared" si="2"/>
        <v>470419.12</v>
      </c>
      <c r="N17" s="24">
        <f t="shared" si="2"/>
        <v>259216.12999999998</v>
      </c>
      <c r="O17" s="24">
        <f>O18+O19+O20+O21+O22+O23+O24+O25</f>
        <v>8885255.7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560625.79</v>
      </c>
      <c r="C18" s="30">
        <f t="shared" si="3"/>
        <v>397018.36</v>
      </c>
      <c r="D18" s="30">
        <f t="shared" si="3"/>
        <v>403052.3</v>
      </c>
      <c r="E18" s="30">
        <f t="shared" si="3"/>
        <v>141201.08</v>
      </c>
      <c r="F18" s="30">
        <f t="shared" si="3"/>
        <v>300084.58</v>
      </c>
      <c r="G18" s="30">
        <f t="shared" si="3"/>
        <v>439871.74</v>
      </c>
      <c r="H18" s="30">
        <f t="shared" si="3"/>
        <v>88362.79</v>
      </c>
      <c r="I18" s="30">
        <f t="shared" si="3"/>
        <v>412984.43</v>
      </c>
      <c r="J18" s="30">
        <f t="shared" si="3"/>
        <v>371983.63</v>
      </c>
      <c r="K18" s="30">
        <f t="shared" si="3"/>
        <v>494165.75</v>
      </c>
      <c r="L18" s="30">
        <f t="shared" si="3"/>
        <v>421555.56</v>
      </c>
      <c r="M18" s="30">
        <f t="shared" si="3"/>
        <v>224774.02</v>
      </c>
      <c r="N18" s="30">
        <f t="shared" si="3"/>
        <v>128546.43</v>
      </c>
      <c r="O18" s="30">
        <f aca="true" t="shared" si="4" ref="O18:O25">SUM(B18:N18)</f>
        <v>4384226.46</v>
      </c>
    </row>
    <row r="19" spans="1:23" ht="18.75" customHeight="1">
      <c r="A19" s="26" t="s">
        <v>35</v>
      </c>
      <c r="B19" s="30">
        <f>IF(B15&lt;&gt;0,ROUND((B15-1)*B18,2),0)</f>
        <v>429143.1</v>
      </c>
      <c r="C19" s="30">
        <f aca="true" t="shared" si="5" ref="C19:N19">IF(C15&lt;&gt;0,ROUND((C15-1)*C18,2),0)</f>
        <v>355504.48</v>
      </c>
      <c r="D19" s="30">
        <f t="shared" si="5"/>
        <v>309616.05</v>
      </c>
      <c r="E19" s="30">
        <f t="shared" si="5"/>
        <v>63324.33</v>
      </c>
      <c r="F19" s="30">
        <f t="shared" si="5"/>
        <v>434561.66</v>
      </c>
      <c r="G19" s="30">
        <f t="shared" si="5"/>
        <v>549075.52</v>
      </c>
      <c r="H19" s="30">
        <f t="shared" si="5"/>
        <v>133680.55</v>
      </c>
      <c r="I19" s="30">
        <f t="shared" si="5"/>
        <v>324526.71</v>
      </c>
      <c r="J19" s="30">
        <f t="shared" si="5"/>
        <v>292683.17</v>
      </c>
      <c r="K19" s="30">
        <f t="shared" si="5"/>
        <v>365927.78</v>
      </c>
      <c r="L19" s="30">
        <f t="shared" si="5"/>
        <v>372451.92</v>
      </c>
      <c r="M19" s="30">
        <f t="shared" si="5"/>
        <v>205860.23</v>
      </c>
      <c r="N19" s="30">
        <f t="shared" si="5"/>
        <v>114458.18</v>
      </c>
      <c r="O19" s="30">
        <f t="shared" si="4"/>
        <v>3950813.6799999997</v>
      </c>
      <c r="W19" s="62"/>
    </row>
    <row r="20" spans="1:15" ht="18.75" customHeight="1">
      <c r="A20" s="26" t="s">
        <v>36</v>
      </c>
      <c r="B20" s="30">
        <v>37143.84</v>
      </c>
      <c r="C20" s="30">
        <v>27244.54</v>
      </c>
      <c r="D20" s="30">
        <v>19507.55</v>
      </c>
      <c r="E20" s="30">
        <v>7300.59</v>
      </c>
      <c r="F20" s="30">
        <v>16430.14</v>
      </c>
      <c r="G20" s="30">
        <v>28572.49</v>
      </c>
      <c r="H20" s="30">
        <v>4200.35</v>
      </c>
      <c r="I20" s="30">
        <v>14778.07</v>
      </c>
      <c r="J20" s="30">
        <v>23720.31</v>
      </c>
      <c r="K20" s="30">
        <v>33711.26</v>
      </c>
      <c r="L20" s="30">
        <v>33043.58</v>
      </c>
      <c r="M20" s="30">
        <v>14550.71</v>
      </c>
      <c r="N20" s="30">
        <v>7859.47</v>
      </c>
      <c r="O20" s="30">
        <f t="shared" si="4"/>
        <v>268062.9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-1028.07</v>
      </c>
      <c r="C22" s="30">
        <v>-293.74</v>
      </c>
      <c r="D22" s="30">
        <v>-6464.6</v>
      </c>
      <c r="E22" s="30">
        <v>0</v>
      </c>
      <c r="F22" s="30">
        <v>-7133.6</v>
      </c>
      <c r="G22" s="30">
        <v>0</v>
      </c>
      <c r="H22" s="30">
        <v>-3192.67</v>
      </c>
      <c r="I22" s="30">
        <v>0</v>
      </c>
      <c r="J22" s="30">
        <v>-7914.6</v>
      </c>
      <c r="K22" s="30">
        <v>-1874.4</v>
      </c>
      <c r="L22" s="30">
        <v>-1781.07</v>
      </c>
      <c r="M22" s="30">
        <v>0</v>
      </c>
      <c r="N22" s="30">
        <v>0</v>
      </c>
      <c r="O22" s="30">
        <f t="shared" si="4"/>
        <v>-29682.75</v>
      </c>
    </row>
    <row r="23" spans="1:26" ht="18.75" customHeight="1">
      <c r="A23" s="26" t="s">
        <v>69</v>
      </c>
      <c r="B23" s="30">
        <v>0</v>
      </c>
      <c r="C23" s="30">
        <v>-367.46</v>
      </c>
      <c r="D23" s="30">
        <v>-2993.6</v>
      </c>
      <c r="E23" s="30">
        <v>-527.19</v>
      </c>
      <c r="F23" s="30">
        <v>0</v>
      </c>
      <c r="G23" s="30">
        <v>0</v>
      </c>
      <c r="H23" s="30">
        <v>-597.6</v>
      </c>
      <c r="I23" s="30">
        <v>-186.23</v>
      </c>
      <c r="J23" s="30">
        <v>-9249.73</v>
      </c>
      <c r="K23" s="30">
        <v>0</v>
      </c>
      <c r="L23" s="30">
        <v>-1485.36</v>
      </c>
      <c r="M23" s="30">
        <v>0</v>
      </c>
      <c r="N23" s="30">
        <v>0</v>
      </c>
      <c r="O23" s="30">
        <f t="shared" si="4"/>
        <v>-15407.17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20175.84</v>
      </c>
      <c r="K25" s="30">
        <v>33331.12</v>
      </c>
      <c r="L25" s="30">
        <v>33223.01</v>
      </c>
      <c r="M25" s="30">
        <v>23848.22</v>
      </c>
      <c r="N25" s="30">
        <v>6966.11</v>
      </c>
      <c r="O25" s="30">
        <f t="shared" si="4"/>
        <v>306453.48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-45196.8</v>
      </c>
      <c r="C27" s="30">
        <f>+C28+C30+C41+C42+C45-C46</f>
        <v>-40744</v>
      </c>
      <c r="D27" s="30">
        <f t="shared" si="6"/>
        <v>-37249.719999999994</v>
      </c>
      <c r="E27" s="30">
        <f t="shared" si="6"/>
        <v>-5654</v>
      </c>
      <c r="F27" s="30">
        <f t="shared" si="6"/>
        <v>-20891.2</v>
      </c>
      <c r="G27" s="30">
        <f t="shared" si="6"/>
        <v>-35112</v>
      </c>
      <c r="H27" s="30">
        <f t="shared" si="6"/>
        <v>-8929.2</v>
      </c>
      <c r="I27" s="30">
        <f t="shared" si="6"/>
        <v>-45130.8</v>
      </c>
      <c r="J27" s="30">
        <f t="shared" si="6"/>
        <v>-30690</v>
      </c>
      <c r="K27" s="30">
        <f t="shared" si="6"/>
        <v>-30540.4</v>
      </c>
      <c r="L27" s="30">
        <f t="shared" si="6"/>
        <v>-24261.6</v>
      </c>
      <c r="M27" s="30">
        <f t="shared" si="6"/>
        <v>-12443.2</v>
      </c>
      <c r="N27" s="30">
        <f t="shared" si="6"/>
        <v>-11633.6</v>
      </c>
      <c r="O27" s="30">
        <f t="shared" si="6"/>
        <v>-348476.51999999996</v>
      </c>
    </row>
    <row r="28" spans="1:15" ht="18.75" customHeight="1">
      <c r="A28" s="26" t="s">
        <v>40</v>
      </c>
      <c r="B28" s="31">
        <f>+B29</f>
        <v>-45196.8</v>
      </c>
      <c r="C28" s="31">
        <f>+C29</f>
        <v>-40744</v>
      </c>
      <c r="D28" s="31">
        <f aca="true" t="shared" si="7" ref="D28:O28">+D29</f>
        <v>-33629.2</v>
      </c>
      <c r="E28" s="31">
        <f t="shared" si="7"/>
        <v>-5654</v>
      </c>
      <c r="F28" s="31">
        <f t="shared" si="7"/>
        <v>-20891.2</v>
      </c>
      <c r="G28" s="31">
        <f t="shared" si="7"/>
        <v>-35112</v>
      </c>
      <c r="H28" s="31">
        <f t="shared" si="7"/>
        <v>-7810</v>
      </c>
      <c r="I28" s="31">
        <f t="shared" si="7"/>
        <v>-45130.8</v>
      </c>
      <c r="J28" s="31">
        <f t="shared" si="7"/>
        <v>-30690</v>
      </c>
      <c r="K28" s="31">
        <f t="shared" si="7"/>
        <v>-30540.4</v>
      </c>
      <c r="L28" s="31">
        <f t="shared" si="7"/>
        <v>-24261.6</v>
      </c>
      <c r="M28" s="31">
        <f t="shared" si="7"/>
        <v>-12443.2</v>
      </c>
      <c r="N28" s="31">
        <f t="shared" si="7"/>
        <v>-11633.6</v>
      </c>
      <c r="O28" s="31">
        <f t="shared" si="7"/>
        <v>-343736.8</v>
      </c>
    </row>
    <row r="29" spans="1:26" ht="18.75" customHeight="1">
      <c r="A29" s="27" t="s">
        <v>41</v>
      </c>
      <c r="B29" s="16">
        <f>ROUND((-B9)*$G$3,2)</f>
        <v>-45196.8</v>
      </c>
      <c r="C29" s="16">
        <f aca="true" t="shared" si="8" ref="C29:N29">ROUND((-C9)*$G$3,2)</f>
        <v>-40744</v>
      </c>
      <c r="D29" s="16">
        <f t="shared" si="8"/>
        <v>-33629.2</v>
      </c>
      <c r="E29" s="16">
        <f t="shared" si="8"/>
        <v>-5654</v>
      </c>
      <c r="F29" s="16">
        <f t="shared" si="8"/>
        <v>-20891.2</v>
      </c>
      <c r="G29" s="16">
        <f t="shared" si="8"/>
        <v>-35112</v>
      </c>
      <c r="H29" s="16">
        <f t="shared" si="8"/>
        <v>-7810</v>
      </c>
      <c r="I29" s="16">
        <f t="shared" si="8"/>
        <v>-45130.8</v>
      </c>
      <c r="J29" s="16">
        <f t="shared" si="8"/>
        <v>-30690</v>
      </c>
      <c r="K29" s="16">
        <f t="shared" si="8"/>
        <v>-30540.4</v>
      </c>
      <c r="L29" s="16">
        <f t="shared" si="8"/>
        <v>-24261.6</v>
      </c>
      <c r="M29" s="16">
        <f t="shared" si="8"/>
        <v>-12443.2</v>
      </c>
      <c r="N29" s="16">
        <f t="shared" si="8"/>
        <v>-11633.6</v>
      </c>
      <c r="O29" s="32">
        <f aca="true" t="shared" si="9" ref="O29:O46">SUM(B29:N29)</f>
        <v>-343736.8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-3620.52</v>
      </c>
      <c r="E41" s="35">
        <v>0</v>
      </c>
      <c r="F41" s="35">
        <v>0</v>
      </c>
      <c r="G41" s="35">
        <v>0</v>
      </c>
      <c r="H41" s="35">
        <v>-1119.2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-4739.72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1033112.9099999999</v>
      </c>
      <c r="C44" s="36">
        <f t="shared" si="11"/>
        <v>759758.3600000001</v>
      </c>
      <c r="D44" s="36">
        <f t="shared" si="11"/>
        <v>712209.81</v>
      </c>
      <c r="E44" s="36">
        <f t="shared" si="11"/>
        <v>214098.52999999997</v>
      </c>
      <c r="F44" s="36">
        <f t="shared" si="11"/>
        <v>746439.9</v>
      </c>
      <c r="G44" s="36">
        <f t="shared" si="11"/>
        <v>1009496.6499999999</v>
      </c>
      <c r="H44" s="36">
        <f t="shared" si="11"/>
        <v>221705.79999999996</v>
      </c>
      <c r="I44" s="36">
        <f t="shared" si="11"/>
        <v>742065.1799999999</v>
      </c>
      <c r="J44" s="36">
        <f t="shared" si="11"/>
        <v>662094.56</v>
      </c>
      <c r="K44" s="36">
        <f t="shared" si="11"/>
        <v>896107.0499999999</v>
      </c>
      <c r="L44" s="36">
        <f t="shared" si="11"/>
        <v>834131.98</v>
      </c>
      <c r="M44" s="36">
        <f t="shared" si="11"/>
        <v>457975.92</v>
      </c>
      <c r="N44" s="36">
        <f t="shared" si="11"/>
        <v>247582.52999999997</v>
      </c>
      <c r="O44" s="36">
        <f>SUM(B44:N44)</f>
        <v>8536779.179999998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1033112.92</v>
      </c>
      <c r="C50" s="51">
        <f t="shared" si="12"/>
        <v>759758.35</v>
      </c>
      <c r="D50" s="51">
        <f t="shared" si="12"/>
        <v>712209.8</v>
      </c>
      <c r="E50" s="51">
        <f t="shared" si="12"/>
        <v>214098.53</v>
      </c>
      <c r="F50" s="51">
        <f t="shared" si="12"/>
        <v>746439.89</v>
      </c>
      <c r="G50" s="51">
        <f t="shared" si="12"/>
        <v>1009496.64</v>
      </c>
      <c r="H50" s="51">
        <f t="shared" si="12"/>
        <v>221705.81</v>
      </c>
      <c r="I50" s="51">
        <f t="shared" si="12"/>
        <v>742065.18</v>
      </c>
      <c r="J50" s="51">
        <f t="shared" si="12"/>
        <v>662094.56</v>
      </c>
      <c r="K50" s="51">
        <f t="shared" si="12"/>
        <v>896107.05</v>
      </c>
      <c r="L50" s="51">
        <f t="shared" si="12"/>
        <v>834131.97</v>
      </c>
      <c r="M50" s="51">
        <f t="shared" si="12"/>
        <v>457975.92</v>
      </c>
      <c r="N50" s="51">
        <f t="shared" si="12"/>
        <v>247582.54</v>
      </c>
      <c r="O50" s="36">
        <f t="shared" si="12"/>
        <v>8536779.159999998</v>
      </c>
      <c r="Q50"/>
    </row>
    <row r="51" spans="1:18" ht="18.75" customHeight="1">
      <c r="A51" s="26" t="s">
        <v>57</v>
      </c>
      <c r="B51" s="51">
        <v>854910.01</v>
      </c>
      <c r="C51" s="51">
        <v>555946.49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1410856.5</v>
      </c>
      <c r="P51"/>
      <c r="Q51"/>
      <c r="R51" s="43"/>
    </row>
    <row r="52" spans="1:16" ht="18.75" customHeight="1">
      <c r="A52" s="26" t="s">
        <v>58</v>
      </c>
      <c r="B52" s="51">
        <v>178202.91</v>
      </c>
      <c r="C52" s="51">
        <v>203811.86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382014.77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712209.8</v>
      </c>
      <c r="E53" s="52">
        <v>0</v>
      </c>
      <c r="F53" s="52">
        <v>0</v>
      </c>
      <c r="G53" s="52">
        <v>0</v>
      </c>
      <c r="H53" s="51">
        <v>221705.81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933915.6100000001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214098.53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214098.53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746439.89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746439.89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1009496.64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1009496.64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742065.18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742065.18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662094.56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662094.56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896107.05</v>
      </c>
      <c r="L59" s="31">
        <v>834131.97</v>
      </c>
      <c r="M59" s="52">
        <v>0</v>
      </c>
      <c r="N59" s="52">
        <v>0</v>
      </c>
      <c r="O59" s="36">
        <f t="shared" si="13"/>
        <v>1730239.02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457975.92</v>
      </c>
      <c r="N60" s="52">
        <v>0</v>
      </c>
      <c r="O60" s="36">
        <f t="shared" si="13"/>
        <v>457975.92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247582.54</v>
      </c>
      <c r="O61" s="55">
        <f t="shared" si="13"/>
        <v>247582.54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/>
      <c r="C103"/>
      <c r="D103"/>
      <c r="E103"/>
      <c r="F103"/>
      <c r="G103"/>
      <c r="H103"/>
      <c r="I103"/>
      <c r="J103"/>
      <c r="K103"/>
      <c r="L103"/>
      <c r="M103"/>
      <c r="N103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2021-04-14T17:00:52Z</dcterms:modified>
  <cp:category/>
  <cp:version/>
  <cp:contentType/>
  <cp:contentStatus/>
</cp:coreProperties>
</file>