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<sst xmlns="http://schemas.openxmlformats.org/spreadsheetml/2006/main" count="79" uniqueCount="76">
  <si>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</si>
  <si>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</si>
  <si>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</si>
  <si>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</si>
  <si>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</si>
  <si>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</si>
  <si>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</si>
  <si>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</si>
  <si>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</si>
  <si>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</si>
  <si>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</si>
  <si>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</si>
  <si>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</si>
  <si>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</si>
  <si>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</si>
  <si>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</si>
  <si>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</si>
  <si>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</si>
  <si>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</si>
  <si>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</si>
  <si>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</si>
  <si>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</si>
  <si>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</si>
  <si>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</si>
  <si>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</si>
  <si>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</si>
  <si>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</si>
  <si>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</si>
  <si>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</si>
  <si>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</si>
  <si>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</si>
  <si>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</si>
  <si>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</si>
  <si>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</si>
  <si>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</si>
  <si>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</si>
  <si>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</si>
  <si>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</si>
  <si>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</si>
  <si>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</si>
  <si>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</si>
  <si>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</si>
  <si>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</si>
  <si>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</si>
  <si>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</si>
  <si>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</si>
  <si>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</si>
  <si>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</si>
  <si>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</si>
  <si>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</si>
  <si>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</si>
  <si>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</si>
  <si>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</si>
  <si>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</si>
  <si>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</si>
  <si>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</si>
  <si>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</si>
  <si>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</si>
  <si>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</si>
  <si>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</si>
  <si>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</si>
  <si>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</si>
  <si>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</si>
  <si>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</si>
  <si>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</si>
  <si>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</si>
  <si>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</si>
  <si>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</si>
  <si>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</si>
  <si>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</si>
  <si>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</si>
  <si>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</si>
  <si>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</si>
  <si>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07/04/21 - VENCIMENTO 14/04/21</t>
  </si>
  <si>
    <t>5.3. Revisão de Remuneração pelo Transporte Coletivo (1)</t>
  </si>
  <si>
    <t>Nota: (1) Revisões do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</si>
</sst>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248832</v>
      </c>
      <c r="C7" s="9">
        <f t="shared" si="0"/>
        <v>172728</v>
      </c>
      <c r="D7" s="9">
        <f t="shared" si="0"/>
        <v>199299</v>
      </c>
      <c r="E7" s="9">
        <f t="shared" si="0"/>
        <v>40257</v>
      </c>
      <c r="F7" s="9">
        <f t="shared" si="0"/>
        <v>123000</v>
      </c>
      <c r="G7" s="9">
        <f t="shared" si="0"/>
        <v>226658</v>
      </c>
      <c r="H7" s="9">
        <f t="shared" si="0"/>
        <v>33485</v>
      </c>
      <c r="I7" s="9">
        <f t="shared" si="0"/>
        <v>180319</v>
      </c>
      <c r="J7" s="9">
        <f t="shared" si="0"/>
        <v>160931</v>
      </c>
      <c r="K7" s="9">
        <f t="shared" si="0"/>
        <v>226934</v>
      </c>
      <c r="L7" s="9">
        <f t="shared" si="0"/>
        <v>167851</v>
      </c>
      <c r="M7" s="9">
        <f t="shared" si="0"/>
        <v>78353</v>
      </c>
      <c r="N7" s="9">
        <f t="shared" si="0"/>
        <v>48974</v>
      </c>
      <c r="O7" s="9">
        <f t="shared" si="0"/>
        <v>1907621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9984</v>
      </c>
      <c r="C8" s="11">
        <f t="shared" si="1"/>
        <v>9046</v>
      </c>
      <c r="D8" s="11">
        <f t="shared" si="1"/>
        <v>7447</v>
      </c>
      <c r="E8" s="11">
        <f t="shared" si="1"/>
        <v>1296</v>
      </c>
      <c r="F8" s="11">
        <f t="shared" si="1"/>
        <v>4303</v>
      </c>
      <c r="G8" s="11">
        <f t="shared" si="1"/>
        <v>7919</v>
      </c>
      <c r="H8" s="11">
        <f t="shared" si="1"/>
        <v>1728</v>
      </c>
      <c r="I8" s="11">
        <f t="shared" si="1"/>
        <v>9916</v>
      </c>
      <c r="J8" s="11">
        <f t="shared" si="1"/>
        <v>6848</v>
      </c>
      <c r="K8" s="11">
        <f t="shared" si="1"/>
        <v>6738</v>
      </c>
      <c r="L8" s="11">
        <f t="shared" si="1"/>
        <v>5224</v>
      </c>
      <c r="M8" s="11">
        <f t="shared" si="1"/>
        <v>2843</v>
      </c>
      <c r="N8" s="11">
        <f t="shared" si="1"/>
        <v>2321</v>
      </c>
      <c r="O8" s="11">
        <f t="shared" si="1"/>
        <v>75613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9984</v>
      </c>
      <c r="C9" s="11">
        <v>9046</v>
      </c>
      <c r="D9" s="11">
        <v>7447</v>
      </c>
      <c r="E9" s="11">
        <v>1296</v>
      </c>
      <c r="F9" s="11">
        <v>4303</v>
      </c>
      <c r="G9" s="11">
        <v>7919</v>
      </c>
      <c r="H9" s="11">
        <v>1725</v>
      </c>
      <c r="I9" s="11">
        <v>9916</v>
      </c>
      <c r="J9" s="11">
        <v>6848</v>
      </c>
      <c r="K9" s="11">
        <v>6734</v>
      </c>
      <c r="L9" s="11">
        <v>5224</v>
      </c>
      <c r="M9" s="11">
        <v>2836</v>
      </c>
      <c r="N9" s="11">
        <v>2321</v>
      </c>
      <c r="O9" s="11">
        <f>SUM(B9:N9)</f>
        <v>75599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0</v>
      </c>
      <c r="J10" s="13">
        <v>0</v>
      </c>
      <c r="K10" s="13">
        <v>4</v>
      </c>
      <c r="L10" s="13">
        <v>0</v>
      </c>
      <c r="M10" s="13">
        <v>7</v>
      </c>
      <c r="N10" s="13">
        <v>0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238848</v>
      </c>
      <c r="C11" s="13">
        <v>163682</v>
      </c>
      <c r="D11" s="13">
        <v>191852</v>
      </c>
      <c r="E11" s="13">
        <v>38961</v>
      </c>
      <c r="F11" s="13">
        <v>118697</v>
      </c>
      <c r="G11" s="13">
        <v>218739</v>
      </c>
      <c r="H11" s="13">
        <v>31757</v>
      </c>
      <c r="I11" s="13">
        <v>170403</v>
      </c>
      <c r="J11" s="13">
        <v>154083</v>
      </c>
      <c r="K11" s="13">
        <v>220196</v>
      </c>
      <c r="L11" s="13">
        <v>162627</v>
      </c>
      <c r="M11" s="13">
        <v>75510</v>
      </c>
      <c r="N11" s="13">
        <v>46653</v>
      </c>
      <c r="O11" s="11">
        <f>SUM(B11:N11)</f>
        <v>1832008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1.797335025142247</v>
      </c>
      <c r="C15" s="19">
        <v>1.910235627081289</v>
      </c>
      <c r="D15" s="19">
        <v>1.766188166171146</v>
      </c>
      <c r="E15" s="19">
        <v>1.469671307186293</v>
      </c>
      <c r="F15" s="19">
        <v>2.554848063105092</v>
      </c>
      <c r="G15" s="19">
        <v>2.287604142039308</v>
      </c>
      <c r="H15" s="19">
        <v>2.566905176595758</v>
      </c>
      <c r="I15" s="19">
        <v>1.814167777398589</v>
      </c>
      <c r="J15" s="19">
        <v>1.830183074218968</v>
      </c>
      <c r="K15" s="19">
        <v>1.758766129618687</v>
      </c>
      <c r="L15" s="19">
        <v>1.920270230931857</v>
      </c>
      <c r="M15" s="19">
        <v>1.939335903053335</v>
      </c>
      <c r="N15" s="19">
        <v>1.934657129905862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1074852.64</v>
      </c>
      <c r="C17" s="24">
        <f aca="true" t="shared" si="2" ref="C17:N17">C18+C19+C20+C21+C22+C23+C24+C25</f>
        <v>799840.9800000001</v>
      </c>
      <c r="D17" s="24">
        <f t="shared" si="2"/>
        <v>738249.58</v>
      </c>
      <c r="E17" s="24">
        <f t="shared" si="2"/>
        <v>217051.99999999997</v>
      </c>
      <c r="F17" s="24">
        <f t="shared" si="2"/>
        <v>759654.6799999999</v>
      </c>
      <c r="G17" s="24">
        <f t="shared" si="2"/>
        <v>1041832.72</v>
      </c>
      <c r="H17" s="24">
        <f t="shared" si="2"/>
        <v>227557.99000000002</v>
      </c>
      <c r="I17" s="24">
        <f t="shared" si="2"/>
        <v>788425.25</v>
      </c>
      <c r="J17" s="24">
        <f t="shared" si="2"/>
        <v>698873.3299999998</v>
      </c>
      <c r="K17" s="24">
        <f t="shared" si="2"/>
        <v>925271.0599999999</v>
      </c>
      <c r="L17" s="24">
        <f t="shared" si="2"/>
        <v>853202.74</v>
      </c>
      <c r="M17" s="24">
        <f t="shared" si="2"/>
        <v>469849.58999999997</v>
      </c>
      <c r="N17" s="24">
        <f t="shared" si="2"/>
        <v>258413.40999999997</v>
      </c>
      <c r="O17" s="24">
        <f>O18+O19+O20+O21+O22+O23+O24+O25</f>
        <v>8853075.969999999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548724.33</v>
      </c>
      <c r="C18" s="30">
        <f t="shared" si="3"/>
        <v>393388.02</v>
      </c>
      <c r="D18" s="30">
        <f t="shared" si="3"/>
        <v>397980.17</v>
      </c>
      <c r="E18" s="30">
        <f t="shared" si="3"/>
        <v>137521.94</v>
      </c>
      <c r="F18" s="30">
        <f t="shared" si="3"/>
        <v>284585.1</v>
      </c>
      <c r="G18" s="30">
        <f t="shared" si="3"/>
        <v>431103.52</v>
      </c>
      <c r="H18" s="30">
        <f t="shared" si="3"/>
        <v>85396.8</v>
      </c>
      <c r="I18" s="30">
        <f t="shared" si="3"/>
        <v>407412.75</v>
      </c>
      <c r="J18" s="30">
        <f t="shared" si="3"/>
        <v>365973.19</v>
      </c>
      <c r="K18" s="30">
        <f t="shared" si="3"/>
        <v>488157.73</v>
      </c>
      <c r="L18" s="30">
        <f t="shared" si="3"/>
        <v>410932.82</v>
      </c>
      <c r="M18" s="30">
        <f t="shared" si="3"/>
        <v>221597.95</v>
      </c>
      <c r="N18" s="30">
        <f t="shared" si="3"/>
        <v>125172.65</v>
      </c>
      <c r="O18" s="30">
        <f aca="true" t="shared" si="4" ref="O18:O25">SUM(B18:N18)</f>
        <v>4297946.97</v>
      </c>
    </row>
    <row r="19" spans="1:23" ht="18.75" customHeight="1">
      <c r="A19" s="26" t="s">
        <v>35</v>
      </c>
      <c r="B19" s="30">
        <f>IF(B15&lt;&gt;0,ROUND((B15-1)*B18,2),0)</f>
        <v>437517.13</v>
      </c>
      <c r="C19" s="30">
        <f aca="true" t="shared" si="5" ref="C19:N19">IF(C15&lt;&gt;0,ROUND((C15-1)*C18,2),0)</f>
        <v>358075.79</v>
      </c>
      <c r="D19" s="30">
        <f t="shared" si="5"/>
        <v>304927.7</v>
      </c>
      <c r="E19" s="30">
        <f t="shared" si="5"/>
        <v>64590.11</v>
      </c>
      <c r="F19" s="30">
        <f t="shared" si="5"/>
        <v>442486.59</v>
      </c>
      <c r="G19" s="30">
        <f t="shared" si="5"/>
        <v>555090.68</v>
      </c>
      <c r="H19" s="30">
        <f t="shared" si="5"/>
        <v>133808.69</v>
      </c>
      <c r="I19" s="30">
        <f t="shared" si="5"/>
        <v>331702.33</v>
      </c>
      <c r="J19" s="30">
        <f t="shared" si="5"/>
        <v>303824.75</v>
      </c>
      <c r="K19" s="30">
        <f t="shared" si="5"/>
        <v>370397.55</v>
      </c>
      <c r="L19" s="30">
        <f t="shared" si="5"/>
        <v>378169.24</v>
      </c>
      <c r="M19" s="30">
        <f t="shared" si="5"/>
        <v>208154.91</v>
      </c>
      <c r="N19" s="30">
        <f t="shared" si="5"/>
        <v>116993.51</v>
      </c>
      <c r="O19" s="30">
        <f t="shared" si="4"/>
        <v>4005738.9799999995</v>
      </c>
      <c r="W19" s="62"/>
    </row>
    <row r="20" spans="1:15" ht="18.75" customHeight="1">
      <c r="A20" s="26" t="s">
        <v>36</v>
      </c>
      <c r="B20" s="30">
        <v>37214.2</v>
      </c>
      <c r="C20" s="30">
        <v>27642.19</v>
      </c>
      <c r="D20" s="30">
        <v>18993.58</v>
      </c>
      <c r="E20" s="30">
        <v>7189.15</v>
      </c>
      <c r="F20" s="30">
        <v>16328.27</v>
      </c>
      <c r="G20" s="30">
        <v>28549.62</v>
      </c>
      <c r="H20" s="30">
        <v>4160.39</v>
      </c>
      <c r="I20" s="30">
        <v>14217.17</v>
      </c>
      <c r="J20" s="30">
        <v>23922.86</v>
      </c>
      <c r="K20" s="30">
        <v>33873.12</v>
      </c>
      <c r="L20" s="30">
        <v>32943.83</v>
      </c>
      <c r="M20" s="30">
        <v>14862.57</v>
      </c>
      <c r="N20" s="30">
        <v>7895.2</v>
      </c>
      <c r="O20" s="30">
        <f t="shared" si="4"/>
        <v>267792.1500000001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-1028.07</v>
      </c>
      <c r="C22" s="30">
        <v>-293.74</v>
      </c>
      <c r="D22" s="30">
        <v>-6464.6</v>
      </c>
      <c r="E22" s="30">
        <v>0</v>
      </c>
      <c r="F22" s="30">
        <v>-7133.6</v>
      </c>
      <c r="G22" s="30">
        <v>0</v>
      </c>
      <c r="H22" s="30">
        <v>-3192.67</v>
      </c>
      <c r="I22" s="30">
        <v>0</v>
      </c>
      <c r="J22" s="30">
        <v>-7914.6</v>
      </c>
      <c r="K22" s="30">
        <v>-1874.4</v>
      </c>
      <c r="L22" s="30">
        <v>-1781.07</v>
      </c>
      <c r="M22" s="30">
        <v>0</v>
      </c>
      <c r="N22" s="30">
        <v>0</v>
      </c>
      <c r="O22" s="30">
        <f t="shared" si="4"/>
        <v>-29682.75</v>
      </c>
    </row>
    <row r="23" spans="1:26" ht="18.75" customHeight="1">
      <c r="A23" s="26" t="s">
        <v>69</v>
      </c>
      <c r="B23" s="30">
        <v>0</v>
      </c>
      <c r="C23" s="30">
        <v>-367.46</v>
      </c>
      <c r="D23" s="30">
        <v>-3929.1</v>
      </c>
      <c r="E23" s="30">
        <v>-702.92</v>
      </c>
      <c r="F23" s="30">
        <v>0</v>
      </c>
      <c r="G23" s="30">
        <v>0</v>
      </c>
      <c r="H23" s="30">
        <v>-796.8</v>
      </c>
      <c r="I23" s="30">
        <v>0</v>
      </c>
      <c r="J23" s="30">
        <v>-8494.65</v>
      </c>
      <c r="K23" s="30">
        <v>0</v>
      </c>
      <c r="L23" s="30">
        <v>-1671.03</v>
      </c>
      <c r="M23" s="30">
        <v>0</v>
      </c>
      <c r="N23" s="30">
        <v>0</v>
      </c>
      <c r="O23" s="30">
        <f t="shared" si="4"/>
        <v>-15961.960000000001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20175.84</v>
      </c>
      <c r="K25" s="30">
        <v>33331.12</v>
      </c>
      <c r="L25" s="30">
        <v>33223.01</v>
      </c>
      <c r="M25" s="30">
        <v>23848.22</v>
      </c>
      <c r="N25" s="30">
        <v>6966.11</v>
      </c>
      <c r="O25" s="30">
        <f t="shared" si="4"/>
        <v>306453.48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-43929.6</v>
      </c>
      <c r="C27" s="30">
        <f>+C28+C30+C41+C42+C45-C46</f>
        <v>-39802.4</v>
      </c>
      <c r="D27" s="30">
        <f t="shared" si="6"/>
        <v>-36331.27</v>
      </c>
      <c r="E27" s="30">
        <f t="shared" si="6"/>
        <v>-5702.4</v>
      </c>
      <c r="F27" s="30">
        <f t="shared" si="6"/>
        <v>-18933.2</v>
      </c>
      <c r="G27" s="30">
        <f t="shared" si="6"/>
        <v>-34843.6</v>
      </c>
      <c r="H27" s="30">
        <f t="shared" si="6"/>
        <v>-8693.81</v>
      </c>
      <c r="I27" s="30">
        <f t="shared" si="6"/>
        <v>-43630.4</v>
      </c>
      <c r="J27" s="30">
        <f t="shared" si="6"/>
        <v>-30131.2</v>
      </c>
      <c r="K27" s="30">
        <f t="shared" si="6"/>
        <v>-29629.6</v>
      </c>
      <c r="L27" s="30">
        <f t="shared" si="6"/>
        <v>-22985.6</v>
      </c>
      <c r="M27" s="30">
        <f t="shared" si="6"/>
        <v>-12478.4</v>
      </c>
      <c r="N27" s="30">
        <f t="shared" si="6"/>
        <v>-10212.4</v>
      </c>
      <c r="O27" s="30">
        <f t="shared" si="6"/>
        <v>-337303.88000000006</v>
      </c>
    </row>
    <row r="28" spans="1:15" ht="18.75" customHeight="1">
      <c r="A28" s="26" t="s">
        <v>40</v>
      </c>
      <c r="B28" s="31">
        <f>+B29</f>
        <v>-43929.6</v>
      </c>
      <c r="C28" s="31">
        <f>+C29</f>
        <v>-39802.4</v>
      </c>
      <c r="D28" s="31">
        <f aca="true" t="shared" si="7" ref="D28:O28">+D29</f>
        <v>-32766.8</v>
      </c>
      <c r="E28" s="31">
        <f t="shared" si="7"/>
        <v>-5702.4</v>
      </c>
      <c r="F28" s="31">
        <f t="shared" si="7"/>
        <v>-18933.2</v>
      </c>
      <c r="G28" s="31">
        <f t="shared" si="7"/>
        <v>-34843.6</v>
      </c>
      <c r="H28" s="31">
        <f t="shared" si="7"/>
        <v>-7590</v>
      </c>
      <c r="I28" s="31">
        <f t="shared" si="7"/>
        <v>-43630.4</v>
      </c>
      <c r="J28" s="31">
        <f t="shared" si="7"/>
        <v>-30131.2</v>
      </c>
      <c r="K28" s="31">
        <f t="shared" si="7"/>
        <v>-29629.6</v>
      </c>
      <c r="L28" s="31">
        <f t="shared" si="7"/>
        <v>-22985.6</v>
      </c>
      <c r="M28" s="31">
        <f t="shared" si="7"/>
        <v>-12478.4</v>
      </c>
      <c r="N28" s="31">
        <f t="shared" si="7"/>
        <v>-10212.4</v>
      </c>
      <c r="O28" s="31">
        <f t="shared" si="7"/>
        <v>-332635.60000000003</v>
      </c>
    </row>
    <row r="29" spans="1:26" ht="18.75" customHeight="1">
      <c r="A29" s="27" t="s">
        <v>41</v>
      </c>
      <c r="B29" s="16">
        <f>ROUND((-B9)*$G$3,2)</f>
        <v>-43929.6</v>
      </c>
      <c r="C29" s="16">
        <f aca="true" t="shared" si="8" ref="C29:N29">ROUND((-C9)*$G$3,2)</f>
        <v>-39802.4</v>
      </c>
      <c r="D29" s="16">
        <f t="shared" si="8"/>
        <v>-32766.8</v>
      </c>
      <c r="E29" s="16">
        <f t="shared" si="8"/>
        <v>-5702.4</v>
      </c>
      <c r="F29" s="16">
        <f t="shared" si="8"/>
        <v>-18933.2</v>
      </c>
      <c r="G29" s="16">
        <f t="shared" si="8"/>
        <v>-34843.6</v>
      </c>
      <c r="H29" s="16">
        <f t="shared" si="8"/>
        <v>-7590</v>
      </c>
      <c r="I29" s="16">
        <f t="shared" si="8"/>
        <v>-43630.4</v>
      </c>
      <c r="J29" s="16">
        <f t="shared" si="8"/>
        <v>-30131.2</v>
      </c>
      <c r="K29" s="16">
        <f t="shared" si="8"/>
        <v>-29629.6</v>
      </c>
      <c r="L29" s="16">
        <f t="shared" si="8"/>
        <v>-22985.6</v>
      </c>
      <c r="M29" s="16">
        <f t="shared" si="8"/>
        <v>-12478.4</v>
      </c>
      <c r="N29" s="16">
        <f t="shared" si="8"/>
        <v>-10212.4</v>
      </c>
      <c r="O29" s="32">
        <f aca="true" t="shared" si="9" ref="O29:O46">SUM(B29:N29)</f>
        <v>-332635.60000000003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-3564.47</v>
      </c>
      <c r="E41" s="35">
        <v>0</v>
      </c>
      <c r="F41" s="35">
        <v>0</v>
      </c>
      <c r="G41" s="35">
        <v>0</v>
      </c>
      <c r="H41" s="35">
        <v>-1103.81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-4668.28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1030923.0399999999</v>
      </c>
      <c r="C44" s="36">
        <f t="shared" si="11"/>
        <v>760038.5800000001</v>
      </c>
      <c r="D44" s="36">
        <f t="shared" si="11"/>
        <v>701918.3099999999</v>
      </c>
      <c r="E44" s="36">
        <f t="shared" si="11"/>
        <v>211349.59999999998</v>
      </c>
      <c r="F44" s="36">
        <f t="shared" si="11"/>
        <v>740721.48</v>
      </c>
      <c r="G44" s="36">
        <f t="shared" si="11"/>
        <v>1006989.12</v>
      </c>
      <c r="H44" s="36">
        <f t="shared" si="11"/>
        <v>218864.18000000002</v>
      </c>
      <c r="I44" s="36">
        <f t="shared" si="11"/>
        <v>744794.85</v>
      </c>
      <c r="J44" s="36">
        <f t="shared" si="11"/>
        <v>668742.1299999999</v>
      </c>
      <c r="K44" s="36">
        <f t="shared" si="11"/>
        <v>895641.46</v>
      </c>
      <c r="L44" s="36">
        <f t="shared" si="11"/>
        <v>830217.14</v>
      </c>
      <c r="M44" s="36">
        <f t="shared" si="11"/>
        <v>457371.18999999994</v>
      </c>
      <c r="N44" s="36">
        <f t="shared" si="11"/>
        <v>248201.00999999998</v>
      </c>
      <c r="O44" s="36">
        <f>SUM(B44:N44)</f>
        <v>8515772.089999998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1030923.03</v>
      </c>
      <c r="C50" s="51">
        <f t="shared" si="12"/>
        <v>760038.5800000001</v>
      </c>
      <c r="D50" s="51">
        <f t="shared" si="12"/>
        <v>701918.31</v>
      </c>
      <c r="E50" s="51">
        <f t="shared" si="12"/>
        <v>211349.6</v>
      </c>
      <c r="F50" s="51">
        <f t="shared" si="12"/>
        <v>740721.48</v>
      </c>
      <c r="G50" s="51">
        <f t="shared" si="12"/>
        <v>1006989.11</v>
      </c>
      <c r="H50" s="51">
        <f t="shared" si="12"/>
        <v>218864.17</v>
      </c>
      <c r="I50" s="51">
        <f t="shared" si="12"/>
        <v>744794.85</v>
      </c>
      <c r="J50" s="51">
        <f t="shared" si="12"/>
        <v>668742.12</v>
      </c>
      <c r="K50" s="51">
        <f t="shared" si="12"/>
        <v>895641.46</v>
      </c>
      <c r="L50" s="51">
        <f t="shared" si="12"/>
        <v>830217.14</v>
      </c>
      <c r="M50" s="51">
        <f t="shared" si="12"/>
        <v>457371.2</v>
      </c>
      <c r="N50" s="51">
        <f t="shared" si="12"/>
        <v>248201</v>
      </c>
      <c r="O50" s="36">
        <f t="shared" si="12"/>
        <v>8515772.05</v>
      </c>
      <c r="Q50"/>
    </row>
    <row r="51" spans="1:18" ht="18.75" customHeight="1">
      <c r="A51" s="26" t="s">
        <v>57</v>
      </c>
      <c r="B51" s="51">
        <v>853116.93</v>
      </c>
      <c r="C51" s="51">
        <v>556149.65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1409266.58</v>
      </c>
      <c r="P51"/>
      <c r="Q51"/>
      <c r="R51" s="43"/>
    </row>
    <row r="52" spans="1:16" ht="18.75" customHeight="1">
      <c r="A52" s="26" t="s">
        <v>58</v>
      </c>
      <c r="B52" s="51">
        <v>177806.1</v>
      </c>
      <c r="C52" s="51">
        <v>203888.93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381695.03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701918.31</v>
      </c>
      <c r="E53" s="52">
        <v>0</v>
      </c>
      <c r="F53" s="52">
        <v>0</v>
      </c>
      <c r="G53" s="52">
        <v>0</v>
      </c>
      <c r="H53" s="51">
        <v>218864.17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920782.4800000001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211349.6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211349.6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740721.48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740721.48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1006989.11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1006989.11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744794.85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744794.85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668742.12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668742.12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895641.46</v>
      </c>
      <c r="L59" s="31">
        <v>830217.14</v>
      </c>
      <c r="M59" s="52">
        <v>0</v>
      </c>
      <c r="N59" s="52">
        <v>0</v>
      </c>
      <c r="O59" s="36">
        <f t="shared" si="13"/>
        <v>1725858.6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457371.2</v>
      </c>
      <c r="N60" s="52">
        <v>0</v>
      </c>
      <c r="O60" s="36">
        <f t="shared" si="13"/>
        <v>457371.2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248201</v>
      </c>
      <c r="O61" s="55">
        <f t="shared" si="13"/>
        <v>248201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2021-04-13T17:37:47Z</dcterms:modified>
  <cp:category/>
  <cp:version/>
  <cp:contentType/>
  <cp:contentStatus/>
</cp:coreProperties>
</file>