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<sst xmlns="http://schemas.openxmlformats.org/spreadsheetml/2006/main" count="79" uniqueCount="76">
  <si>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</si>
  <si>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</si>
  <si>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</si>
  <si>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</si>
  <si>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</si>
  <si>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</si>
  <si>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</si>
  <si>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</si>
  <si>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</si>
  <si>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</si>
  <si>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</si>
  <si>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</si>
  <si>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</si>
  <si>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</si>
  <si>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</si>
  <si>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</si>
  <si>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</si>
  <si>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</si>
  <si>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</si>
  <si>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</si>
  <si>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</si>
  <si>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</si>
  <si>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</si>
  <si>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</si>
  <si>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</si>
  <si>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</si>
  <si>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</si>
  <si>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</si>
  <si>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</si>
  <si>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</si>
  <si>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</si>
  <si>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</si>
  <si>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</si>
  <si>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</si>
  <si>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</si>
  <si>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</si>
  <si>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</si>
  <si>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</si>
  <si>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</si>
  <si>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</si>
  <si>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</si>
  <si>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</si>
  <si>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</si>
  <si>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</si>
  <si>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</si>
  <si>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</si>
  <si>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</si>
  <si>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</si>
  <si>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</si>
  <si>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</si>
  <si>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</si>
  <si>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</si>
  <si>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</si>
  <si>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</si>
  <si>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</si>
  <si>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</si>
  <si>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</si>
  <si>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</si>
  <si>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</si>
  <si>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</si>
  <si>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</si>
  <si>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</si>
  <si>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</si>
  <si>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</si>
  <si>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</si>
  <si>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</si>
  <si>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</si>
  <si>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</si>
  <si>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</si>
  <si>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</si>
  <si>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</si>
  <si>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</si>
  <si>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</si>
  <si>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06/04/21 - VENCIMENTO 13/04/21</t>
  </si>
  <si>
    <t>5.3. Revisão de Remuneração pelo Transporte Coletivo (1)</t>
  </si>
  <si>
    <t>Nota: (1) Revisões do período de 19/03 a 03/12/20 e revisões de fevereiro/21.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</si>
</sst>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63</xdr:row>
      <xdr:rowOff>0</xdr:rowOff>
    </xdr:from>
    <xdr:to>
      <xdr:col>4</xdr:col>
      <xdr:colOff>866775</xdr:colOff>
      <xdr:row>64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52685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7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7.00390625" style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236692</v>
      </c>
      <c r="C7" s="9">
        <f t="shared" si="0"/>
        <v>164302</v>
      </c>
      <c r="D7" s="9">
        <f t="shared" si="0"/>
        <v>188427</v>
      </c>
      <c r="E7" s="9">
        <f t="shared" si="0"/>
        <v>38464</v>
      </c>
      <c r="F7" s="9">
        <f t="shared" si="0"/>
        <v>122474</v>
      </c>
      <c r="G7" s="9">
        <f t="shared" si="0"/>
        <v>215063</v>
      </c>
      <c r="H7" s="9">
        <f t="shared" si="0"/>
        <v>33471</v>
      </c>
      <c r="I7" s="9">
        <f t="shared" si="0"/>
        <v>173389</v>
      </c>
      <c r="J7" s="9">
        <f t="shared" si="0"/>
        <v>154112</v>
      </c>
      <c r="K7" s="9">
        <f t="shared" si="0"/>
        <v>218061</v>
      </c>
      <c r="L7" s="9">
        <f t="shared" si="0"/>
        <v>146456</v>
      </c>
      <c r="M7" s="9">
        <f t="shared" si="0"/>
        <v>75180</v>
      </c>
      <c r="N7" s="9">
        <f t="shared" si="0"/>
        <v>47429</v>
      </c>
      <c r="O7" s="9">
        <f t="shared" si="0"/>
        <v>1813520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9322</v>
      </c>
      <c r="C8" s="11">
        <f t="shared" si="1"/>
        <v>8751</v>
      </c>
      <c r="D8" s="11">
        <f t="shared" si="1"/>
        <v>7235</v>
      </c>
      <c r="E8" s="11">
        <f t="shared" si="1"/>
        <v>1165</v>
      </c>
      <c r="F8" s="11">
        <f t="shared" si="1"/>
        <v>4547</v>
      </c>
      <c r="G8" s="11">
        <f t="shared" si="1"/>
        <v>7295</v>
      </c>
      <c r="H8" s="11">
        <f t="shared" si="1"/>
        <v>1611</v>
      </c>
      <c r="I8" s="11">
        <f t="shared" si="1"/>
        <v>9512</v>
      </c>
      <c r="J8" s="11">
        <f t="shared" si="1"/>
        <v>6580</v>
      </c>
      <c r="K8" s="11">
        <f t="shared" si="1"/>
        <v>6471</v>
      </c>
      <c r="L8" s="11">
        <f t="shared" si="1"/>
        <v>4758</v>
      </c>
      <c r="M8" s="11">
        <f t="shared" si="1"/>
        <v>2693</v>
      </c>
      <c r="N8" s="11">
        <f t="shared" si="1"/>
        <v>2443</v>
      </c>
      <c r="O8" s="11">
        <f t="shared" si="1"/>
        <v>72383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9322</v>
      </c>
      <c r="C9" s="11">
        <v>8751</v>
      </c>
      <c r="D9" s="11">
        <v>7235</v>
      </c>
      <c r="E9" s="11">
        <v>1165</v>
      </c>
      <c r="F9" s="11">
        <v>4547</v>
      </c>
      <c r="G9" s="11">
        <v>7295</v>
      </c>
      <c r="H9" s="11">
        <v>1607</v>
      </c>
      <c r="I9" s="11">
        <v>9512</v>
      </c>
      <c r="J9" s="11">
        <v>6580</v>
      </c>
      <c r="K9" s="11">
        <v>6465</v>
      </c>
      <c r="L9" s="11">
        <v>4758</v>
      </c>
      <c r="M9" s="11">
        <v>2689</v>
      </c>
      <c r="N9" s="11">
        <v>2443</v>
      </c>
      <c r="O9" s="11">
        <f>SUM(B9:N9)</f>
        <v>72369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6</v>
      </c>
      <c r="L10" s="13">
        <v>0</v>
      </c>
      <c r="M10" s="13">
        <v>4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227370</v>
      </c>
      <c r="C11" s="13">
        <v>155551</v>
      </c>
      <c r="D11" s="13">
        <v>181192</v>
      </c>
      <c r="E11" s="13">
        <v>37299</v>
      </c>
      <c r="F11" s="13">
        <v>117927</v>
      </c>
      <c r="G11" s="13">
        <v>207768</v>
      </c>
      <c r="H11" s="13">
        <v>31860</v>
      </c>
      <c r="I11" s="13">
        <v>163877</v>
      </c>
      <c r="J11" s="13">
        <v>147532</v>
      </c>
      <c r="K11" s="13">
        <v>211590</v>
      </c>
      <c r="L11" s="13">
        <v>141698</v>
      </c>
      <c r="M11" s="13">
        <v>72487</v>
      </c>
      <c r="N11" s="13">
        <v>44986</v>
      </c>
      <c r="O11" s="11">
        <f>SUM(B11:N11)</f>
        <v>1741137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1.874367346325558</v>
      </c>
      <c r="C15" s="19">
        <v>1.997526495594009</v>
      </c>
      <c r="D15" s="19">
        <v>1.829903417703381</v>
      </c>
      <c r="E15" s="19">
        <v>1.502662531949172</v>
      </c>
      <c r="F15" s="19">
        <v>2.564063010317435</v>
      </c>
      <c r="G15" s="19">
        <v>2.392985650863135</v>
      </c>
      <c r="H15" s="19">
        <v>2.61173860721811</v>
      </c>
      <c r="I15" s="19">
        <v>1.876487107081726</v>
      </c>
      <c r="J15" s="19">
        <v>1.892998808757646</v>
      </c>
      <c r="K15" s="19">
        <v>1.819832925052586</v>
      </c>
      <c r="L15" s="19">
        <v>2.128824518959887</v>
      </c>
      <c r="M15" s="19">
        <v>2.009190182684484</v>
      </c>
      <c r="N15" s="19">
        <v>1.989091313065626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1067300.9000000001</v>
      </c>
      <c r="C17" s="24">
        <f aca="true" t="shared" si="2" ref="C17:N17">C18+C19+C20+C21+C22+C23+C24+C25</f>
        <v>795747.9400000001</v>
      </c>
      <c r="D17" s="24">
        <f t="shared" si="2"/>
        <v>722555.67</v>
      </c>
      <c r="E17" s="24">
        <f t="shared" si="2"/>
        <v>211819.24</v>
      </c>
      <c r="F17" s="24">
        <f t="shared" si="2"/>
        <v>759125.22</v>
      </c>
      <c r="G17" s="24">
        <f t="shared" si="2"/>
        <v>1034037.22</v>
      </c>
      <c r="H17" s="24">
        <f t="shared" si="2"/>
        <v>231916.73</v>
      </c>
      <c r="I17" s="24">
        <f t="shared" si="2"/>
        <v>784547.21</v>
      </c>
      <c r="J17" s="24">
        <f t="shared" si="2"/>
        <v>692024.1099999998</v>
      </c>
      <c r="K17" s="24">
        <f t="shared" si="2"/>
        <v>920362.6099999999</v>
      </c>
      <c r="L17" s="24">
        <f t="shared" si="2"/>
        <v>826096.64</v>
      </c>
      <c r="M17" s="24">
        <f t="shared" si="2"/>
        <v>467189.62</v>
      </c>
      <c r="N17" s="24">
        <f t="shared" si="2"/>
        <v>257265.21999999997</v>
      </c>
      <c r="O17" s="24">
        <f>O18+O19+O20+O21+O22+O23+O24+O25</f>
        <v>8769988.33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521953.2</v>
      </c>
      <c r="C18" s="30">
        <f t="shared" si="3"/>
        <v>374197.81</v>
      </c>
      <c r="D18" s="30">
        <f t="shared" si="3"/>
        <v>376269.88</v>
      </c>
      <c r="E18" s="30">
        <f t="shared" si="3"/>
        <v>131396.87</v>
      </c>
      <c r="F18" s="30">
        <f t="shared" si="3"/>
        <v>283368.09</v>
      </c>
      <c r="G18" s="30">
        <f t="shared" si="3"/>
        <v>409049.83</v>
      </c>
      <c r="H18" s="30">
        <f t="shared" si="3"/>
        <v>85361.09</v>
      </c>
      <c r="I18" s="30">
        <f t="shared" si="3"/>
        <v>391755.11</v>
      </c>
      <c r="J18" s="30">
        <f t="shared" si="3"/>
        <v>350466.1</v>
      </c>
      <c r="K18" s="30">
        <f t="shared" si="3"/>
        <v>469071.02</v>
      </c>
      <c r="L18" s="30">
        <f t="shared" si="3"/>
        <v>358553.58</v>
      </c>
      <c r="M18" s="30">
        <f t="shared" si="3"/>
        <v>212624.08</v>
      </c>
      <c r="N18" s="30">
        <f t="shared" si="3"/>
        <v>121223.78</v>
      </c>
      <c r="O18" s="30">
        <f aca="true" t="shared" si="4" ref="O18:O25">SUM(B18:N18)</f>
        <v>4085290.4400000004</v>
      </c>
    </row>
    <row r="19" spans="1:23" ht="18.75" customHeight="1">
      <c r="A19" s="26" t="s">
        <v>35</v>
      </c>
      <c r="B19" s="30">
        <f>IF(B15&lt;&gt;0,ROUND((B15-1)*B18,2),0)</f>
        <v>456378.83</v>
      </c>
      <c r="C19" s="30">
        <f aca="true" t="shared" si="5" ref="C19:N19">IF(C15&lt;&gt;0,ROUND((C15-1)*C18,2),0)</f>
        <v>373272.23</v>
      </c>
      <c r="D19" s="30">
        <f t="shared" si="5"/>
        <v>312267.66</v>
      </c>
      <c r="E19" s="30">
        <f t="shared" si="5"/>
        <v>66048.28</v>
      </c>
      <c r="F19" s="30">
        <f t="shared" si="5"/>
        <v>443205.55</v>
      </c>
      <c r="G19" s="30">
        <f t="shared" si="5"/>
        <v>569800.54</v>
      </c>
      <c r="H19" s="30">
        <f t="shared" si="5"/>
        <v>137579.76</v>
      </c>
      <c r="I19" s="30">
        <f t="shared" si="5"/>
        <v>343368.3</v>
      </c>
      <c r="J19" s="30">
        <f t="shared" si="5"/>
        <v>312965.81</v>
      </c>
      <c r="K19" s="30">
        <f t="shared" si="5"/>
        <v>384559.87</v>
      </c>
      <c r="L19" s="30">
        <f t="shared" si="5"/>
        <v>404744.07</v>
      </c>
      <c r="M19" s="30">
        <f t="shared" si="5"/>
        <v>214578.13</v>
      </c>
      <c r="N19" s="30">
        <f t="shared" si="5"/>
        <v>119901.39</v>
      </c>
      <c r="O19" s="30">
        <f t="shared" si="4"/>
        <v>4138670.4199999995</v>
      </c>
      <c r="W19" s="60"/>
    </row>
    <row r="20" spans="1:15" ht="18.75" customHeight="1">
      <c r="A20" s="26" t="s">
        <v>36</v>
      </c>
      <c r="B20" s="30">
        <v>37571.89</v>
      </c>
      <c r="C20" s="30">
        <v>27359.19</v>
      </c>
      <c r="D20" s="30">
        <v>18605.5</v>
      </c>
      <c r="E20" s="30">
        <v>6974.75</v>
      </c>
      <c r="F20" s="30">
        <v>16296.86</v>
      </c>
      <c r="G20" s="30">
        <v>28097.95</v>
      </c>
      <c r="H20" s="30">
        <v>4385.37</v>
      </c>
      <c r="I20" s="30">
        <v>14330.8</v>
      </c>
      <c r="J20" s="30">
        <v>23628.44</v>
      </c>
      <c r="K20" s="30">
        <v>33889.06</v>
      </c>
      <c r="L20" s="30">
        <v>32570.49</v>
      </c>
      <c r="M20" s="30">
        <v>14753.25</v>
      </c>
      <c r="N20" s="30">
        <v>7788</v>
      </c>
      <c r="O20" s="30">
        <f t="shared" si="4"/>
        <v>266251.55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0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-29682.75</v>
      </c>
    </row>
    <row r="23" spans="1:26" ht="18.75" customHeight="1">
      <c r="A23" s="26" t="s">
        <v>69</v>
      </c>
      <c r="B23" s="30">
        <v>0</v>
      </c>
      <c r="C23" s="30">
        <v>-183.73</v>
      </c>
      <c r="D23" s="30">
        <v>-4864.6</v>
      </c>
      <c r="E23" s="30">
        <v>-1054.38</v>
      </c>
      <c r="F23" s="30">
        <v>0</v>
      </c>
      <c r="G23" s="30">
        <v>0</v>
      </c>
      <c r="H23" s="30">
        <v>-398.4</v>
      </c>
      <c r="I23" s="30">
        <v>0</v>
      </c>
      <c r="J23" s="30">
        <v>-8683.42</v>
      </c>
      <c r="K23" s="30">
        <v>0</v>
      </c>
      <c r="L23" s="30">
        <v>-2599.38</v>
      </c>
      <c r="M23" s="30">
        <v>0</v>
      </c>
      <c r="N23" s="30">
        <v>0</v>
      </c>
      <c r="O23" s="30">
        <f t="shared" si="4"/>
        <v>-17783.91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-41016.8</v>
      </c>
      <c r="C27" s="30">
        <f>+C28+C30+C41+C42+C45-C46</f>
        <v>-40167.6</v>
      </c>
      <c r="D27" s="30">
        <f t="shared" si="6"/>
        <v>-71846.73000000001</v>
      </c>
      <c r="E27" s="30">
        <f t="shared" si="6"/>
        <v>-5126</v>
      </c>
      <c r="F27" s="30">
        <f t="shared" si="6"/>
        <v>-20006.8</v>
      </c>
      <c r="G27" s="30">
        <f t="shared" si="6"/>
        <v>-32098</v>
      </c>
      <c r="H27" s="30">
        <f t="shared" si="6"/>
        <v>-18796.27</v>
      </c>
      <c r="I27" s="30">
        <f t="shared" si="6"/>
        <v>-41852.8</v>
      </c>
      <c r="J27" s="30">
        <f t="shared" si="6"/>
        <v>-28952</v>
      </c>
      <c r="K27" s="30">
        <f t="shared" si="6"/>
        <v>-28446</v>
      </c>
      <c r="L27" s="30">
        <f t="shared" si="6"/>
        <v>-20935.2</v>
      </c>
      <c r="M27" s="30">
        <f t="shared" si="6"/>
        <v>-11831.6</v>
      </c>
      <c r="N27" s="30">
        <f t="shared" si="6"/>
        <v>-10749.2</v>
      </c>
      <c r="O27" s="30">
        <f t="shared" si="6"/>
        <v>-371825</v>
      </c>
    </row>
    <row r="28" spans="1:15" ht="18.75" customHeight="1">
      <c r="A28" s="26" t="s">
        <v>40</v>
      </c>
      <c r="B28" s="31">
        <f>+B29</f>
        <v>-41016.8</v>
      </c>
      <c r="C28" s="31">
        <f>+C29</f>
        <v>-38504.4</v>
      </c>
      <c r="D28" s="31">
        <f aca="true" t="shared" si="7" ref="D28:O28">+D29</f>
        <v>-31834</v>
      </c>
      <c r="E28" s="31">
        <f t="shared" si="7"/>
        <v>-5126</v>
      </c>
      <c r="F28" s="31">
        <f t="shared" si="7"/>
        <v>-20006.8</v>
      </c>
      <c r="G28" s="31">
        <f t="shared" si="7"/>
        <v>-32098</v>
      </c>
      <c r="H28" s="31">
        <f t="shared" si="7"/>
        <v>-7070.8</v>
      </c>
      <c r="I28" s="31">
        <f t="shared" si="7"/>
        <v>-41852.8</v>
      </c>
      <c r="J28" s="31">
        <f t="shared" si="7"/>
        <v>-28952</v>
      </c>
      <c r="K28" s="31">
        <f t="shared" si="7"/>
        <v>-28446</v>
      </c>
      <c r="L28" s="31">
        <f t="shared" si="7"/>
        <v>-20935.2</v>
      </c>
      <c r="M28" s="31">
        <f t="shared" si="7"/>
        <v>-11831.6</v>
      </c>
      <c r="N28" s="31">
        <f t="shared" si="7"/>
        <v>-10749.2</v>
      </c>
      <c r="O28" s="31">
        <f t="shared" si="7"/>
        <v>-318423.6</v>
      </c>
    </row>
    <row r="29" spans="1:26" ht="18.75" customHeight="1">
      <c r="A29" s="27" t="s">
        <v>41</v>
      </c>
      <c r="B29" s="16">
        <f>ROUND((-B9)*$G$3,2)</f>
        <v>-41016.8</v>
      </c>
      <c r="C29" s="16">
        <f aca="true" t="shared" si="8" ref="C29:N29">ROUND((-C9)*$G$3,2)</f>
        <v>-38504.4</v>
      </c>
      <c r="D29" s="16">
        <f t="shared" si="8"/>
        <v>-31834</v>
      </c>
      <c r="E29" s="16">
        <f t="shared" si="8"/>
        <v>-5126</v>
      </c>
      <c r="F29" s="16">
        <f t="shared" si="8"/>
        <v>-20006.8</v>
      </c>
      <c r="G29" s="16">
        <f t="shared" si="8"/>
        <v>-32098</v>
      </c>
      <c r="H29" s="16">
        <f t="shared" si="8"/>
        <v>-7070.8</v>
      </c>
      <c r="I29" s="16">
        <f t="shared" si="8"/>
        <v>-41852.8</v>
      </c>
      <c r="J29" s="16">
        <f t="shared" si="8"/>
        <v>-28952</v>
      </c>
      <c r="K29" s="16">
        <f t="shared" si="8"/>
        <v>-28446</v>
      </c>
      <c r="L29" s="16">
        <f t="shared" si="8"/>
        <v>-20935.2</v>
      </c>
      <c r="M29" s="16">
        <f t="shared" si="8"/>
        <v>-11831.6</v>
      </c>
      <c r="N29" s="16">
        <f t="shared" si="8"/>
        <v>-10749.2</v>
      </c>
      <c r="O29" s="32">
        <f aca="true" t="shared" si="9" ref="O29:O46">SUM(B29:N29)</f>
        <v>-318423.6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-1663.2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-1663.2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-1663.2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-1663.2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-40012.73</v>
      </c>
      <c r="E41" s="35">
        <v>0</v>
      </c>
      <c r="F41" s="35">
        <v>0</v>
      </c>
      <c r="G41" s="35">
        <v>0</v>
      </c>
      <c r="H41" s="35">
        <v>-11725.47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-51738.200000000004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1026284.1000000001</v>
      </c>
      <c r="C44" s="36">
        <f t="shared" si="11"/>
        <v>755580.3400000001</v>
      </c>
      <c r="D44" s="36">
        <f t="shared" si="11"/>
        <v>650708.9400000001</v>
      </c>
      <c r="E44" s="36">
        <f t="shared" si="11"/>
        <v>206693.24</v>
      </c>
      <c r="F44" s="36">
        <f t="shared" si="11"/>
        <v>739118.4199999999</v>
      </c>
      <c r="G44" s="36">
        <f t="shared" si="11"/>
        <v>1001939.22</v>
      </c>
      <c r="H44" s="36">
        <f t="shared" si="11"/>
        <v>213120.46000000002</v>
      </c>
      <c r="I44" s="36">
        <f t="shared" si="11"/>
        <v>742694.4099999999</v>
      </c>
      <c r="J44" s="36">
        <f t="shared" si="11"/>
        <v>663072.1099999998</v>
      </c>
      <c r="K44" s="36">
        <f t="shared" si="11"/>
        <v>891916.6099999999</v>
      </c>
      <c r="L44" s="36">
        <f t="shared" si="11"/>
        <v>805161.4400000001</v>
      </c>
      <c r="M44" s="36">
        <f t="shared" si="11"/>
        <v>455358.02</v>
      </c>
      <c r="N44" s="36">
        <f t="shared" si="11"/>
        <v>246516.01999999996</v>
      </c>
      <c r="O44" s="36">
        <f>SUM(B44:N44)</f>
        <v>8398163.33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1026284.1000000001</v>
      </c>
      <c r="C50" s="51">
        <f t="shared" si="12"/>
        <v>755580.3300000001</v>
      </c>
      <c r="D50" s="51">
        <f t="shared" si="12"/>
        <v>650708.93</v>
      </c>
      <c r="E50" s="51">
        <f t="shared" si="12"/>
        <v>206693.24</v>
      </c>
      <c r="F50" s="51">
        <f t="shared" si="12"/>
        <v>739118.43</v>
      </c>
      <c r="G50" s="51">
        <f t="shared" si="12"/>
        <v>1001939.21</v>
      </c>
      <c r="H50" s="51">
        <f t="shared" si="12"/>
        <v>213120.47</v>
      </c>
      <c r="I50" s="51">
        <f t="shared" si="12"/>
        <v>742694.4099999999</v>
      </c>
      <c r="J50" s="51">
        <f t="shared" si="12"/>
        <v>663072.11</v>
      </c>
      <c r="K50" s="51">
        <f t="shared" si="12"/>
        <v>891916.6</v>
      </c>
      <c r="L50" s="51">
        <f t="shared" si="12"/>
        <v>805161.4400000001</v>
      </c>
      <c r="M50" s="51">
        <f t="shared" si="12"/>
        <v>455358.02</v>
      </c>
      <c r="N50" s="51">
        <f t="shared" si="12"/>
        <v>246516.02</v>
      </c>
      <c r="O50" s="36">
        <f t="shared" si="12"/>
        <v>8398163.31</v>
      </c>
      <c r="Q50" s="43"/>
    </row>
    <row r="51" spans="1:18" ht="18.75" customHeight="1">
      <c r="A51" s="26" t="s">
        <v>57</v>
      </c>
      <c r="B51" s="51">
        <v>849318.5800000001</v>
      </c>
      <c r="C51" s="51">
        <v>552917.42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1402236</v>
      </c>
      <c r="P51"/>
      <c r="Q51"/>
      <c r="R51" s="43"/>
    </row>
    <row r="52" spans="1:16" ht="18.75" customHeight="1">
      <c r="A52" s="26" t="s">
        <v>58</v>
      </c>
      <c r="B52" s="51">
        <v>176965.52</v>
      </c>
      <c r="C52" s="51">
        <v>202662.91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379628.43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650708.93</v>
      </c>
      <c r="E53" s="52">
        <v>0</v>
      </c>
      <c r="F53" s="52">
        <v>0</v>
      </c>
      <c r="G53" s="52">
        <v>0</v>
      </c>
      <c r="H53" s="51">
        <v>213120.47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863829.4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206693.24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206693.24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739118.43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739118.43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1001939.21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1001939.21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742694.4099999999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742694.4099999999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663072.11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663072.11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891916.6</v>
      </c>
      <c r="L59" s="31">
        <v>805161.4400000001</v>
      </c>
      <c r="M59" s="52">
        <v>0</v>
      </c>
      <c r="N59" s="52">
        <v>0</v>
      </c>
      <c r="O59" s="36">
        <f t="shared" si="13"/>
        <v>1697078.04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455358.02</v>
      </c>
      <c r="N60" s="52">
        <v>0</v>
      </c>
      <c r="O60" s="36">
        <f t="shared" si="13"/>
        <v>455358.02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246516.02</v>
      </c>
      <c r="O61" s="55">
        <f t="shared" si="13"/>
        <v>246516.02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2:12" ht="14.25">
      <c r="B64" s="67"/>
      <c r="C64"/>
      <c r="D64"/>
      <c r="E64"/>
      <c r="F64"/>
      <c r="G64"/>
      <c r="H64"/>
      <c r="I64"/>
      <c r="J64"/>
      <c r="K64"/>
      <c r="L64"/>
    </row>
    <row r="65" spans="2:12" ht="14.25">
      <c r="B65" s="67"/>
      <c r="C65"/>
      <c r="D65"/>
      <c r="E65"/>
      <c r="F65"/>
      <c r="G65"/>
      <c r="H65"/>
      <c r="I65"/>
      <c r="J65"/>
      <c r="K65"/>
      <c r="L65"/>
    </row>
    <row r="66" spans="2:12" ht="13.5">
      <c r="B66" s="67"/>
      <c r="C66"/>
      <c r="D66"/>
      <c r="E66"/>
      <c r="F66"/>
      <c r="G66"/>
      <c r="H66"/>
      <c r="I66"/>
      <c r="J66"/>
      <c r="K66"/>
      <c r="L66"/>
    </row>
    <row r="67" spans="2:12" ht="13.5">
      <c r="B67" s="67"/>
      <c r="C67"/>
      <c r="D67"/>
      <c r="E67"/>
      <c r="F67"/>
      <c r="G67"/>
      <c r="H67"/>
      <c r="I67"/>
      <c r="J67"/>
      <c r="K67"/>
      <c r="L67"/>
    </row>
    <row r="68" spans="2:11" ht="13.5">
      <c r="B68" s="66"/>
      <c r="K68"/>
    </row>
    <row r="69" spans="2:12" ht="13.5">
      <c r="B69" s="66"/>
      <c r="L69"/>
    </row>
    <row r="70" spans="2:13" ht="13.5">
      <c r="B70" s="66"/>
      <c r="M70"/>
    </row>
    <row r="71" spans="2:14" ht="13.5">
      <c r="B71" s="66"/>
      <c r="N71"/>
    </row>
    <row r="72" ht="13.5">
      <c r="B72" s="66"/>
    </row>
    <row r="73" ht="13.5">
      <c r="B73" s="66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2021-04-12T20:12:56Z</dcterms:modified>
  <cp:category/>
  <cp:version/>
  <cp:contentType/>
  <cp:contentStatus/>
</cp:coreProperties>
</file>