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<sst xmlns="http://schemas.openxmlformats.org/spreadsheetml/2006/main" count="79" uniqueCount="76">
  <si>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</si>
  <si>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</si>
  <si>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</si>
  <si>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</si>
  <si>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</si>
  <si>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</si>
  <si>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</si>
  <si>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</si>
  <si>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</si>
  <si>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</si>
  <si>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</si>
  <si>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</si>
  <si>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</si>
  <si>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</si>
  <si>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</si>
  <si>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</si>
  <si>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</si>
  <si>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</si>
  <si>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</si>
  <si>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</si>
  <si>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</si>
  <si>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</si>
  <si>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</si>
  <si>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</si>
  <si>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</si>
  <si>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</si>
  <si>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</si>
  <si>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</si>
  <si>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</si>
  <si>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</si>
  <si>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</si>
  <si>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</si>
  <si>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</si>
  <si>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</si>
  <si>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</si>
  <si>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</si>
  <si>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</si>
  <si>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</si>
  <si>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</si>
  <si>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</si>
  <si>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</si>
  <si>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</si>
  <si>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</si>
  <si>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</si>
  <si>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</si>
  <si>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</si>
  <si>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</si>
  <si>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</si>
  <si>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</si>
  <si>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</si>
  <si>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</si>
  <si>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</si>
  <si>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</si>
  <si>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</si>
  <si>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</si>
  <si>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</si>
  <si>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</si>
  <si>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</si>
  <si>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</si>
  <si>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</si>
  <si>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</si>
  <si>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</si>
  <si>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</si>
  <si>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</si>
  <si>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</si>
  <si>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</si>
  <si>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</si>
  <si>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</si>
  <si>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</si>
  <si>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</si>
  <si>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</si>
  <si>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</si>
  <si>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</si>
  <si>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01/04/21 - VENCIMENTO 09/04/21</t>
  </si>
  <si>
    <t>5.3. Revisão de Remuneração pelo Transporte Coletivo (1)</t>
  </si>
  <si>
    <t>Nota: (1) Revisão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</si>
</sst>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222892</v>
      </c>
      <c r="C7" s="9">
        <f t="shared" si="0"/>
        <v>149848</v>
      </c>
      <c r="D7" s="9">
        <f t="shared" si="0"/>
        <v>170969</v>
      </c>
      <c r="E7" s="9">
        <f t="shared" si="0"/>
        <v>34329</v>
      </c>
      <c r="F7" s="9">
        <f t="shared" si="0"/>
        <v>107934</v>
      </c>
      <c r="G7" s="9">
        <f t="shared" si="0"/>
        <v>189162</v>
      </c>
      <c r="H7" s="9">
        <f t="shared" si="0"/>
        <v>28306</v>
      </c>
      <c r="I7" s="9">
        <f t="shared" si="0"/>
        <v>150865</v>
      </c>
      <c r="J7" s="9">
        <f t="shared" si="0"/>
        <v>141414</v>
      </c>
      <c r="K7" s="9">
        <f t="shared" si="0"/>
        <v>195729</v>
      </c>
      <c r="L7" s="9">
        <f t="shared" si="0"/>
        <v>151348</v>
      </c>
      <c r="M7" s="9">
        <f t="shared" si="0"/>
        <v>67469</v>
      </c>
      <c r="N7" s="9">
        <f t="shared" si="0"/>
        <v>40843</v>
      </c>
      <c r="O7" s="9">
        <f t="shared" si="0"/>
        <v>1651108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9884</v>
      </c>
      <c r="C8" s="11">
        <f t="shared" si="1"/>
        <v>8525</v>
      </c>
      <c r="D8" s="11">
        <f t="shared" si="1"/>
        <v>7408</v>
      </c>
      <c r="E8" s="11">
        <f t="shared" si="1"/>
        <v>1206</v>
      </c>
      <c r="F8" s="11">
        <f t="shared" si="1"/>
        <v>4432</v>
      </c>
      <c r="G8" s="11">
        <f t="shared" si="1"/>
        <v>7348</v>
      </c>
      <c r="H8" s="11">
        <f t="shared" si="1"/>
        <v>1576</v>
      </c>
      <c r="I8" s="11">
        <f t="shared" si="1"/>
        <v>9294</v>
      </c>
      <c r="J8" s="11">
        <f t="shared" si="1"/>
        <v>6899</v>
      </c>
      <c r="K8" s="11">
        <f t="shared" si="1"/>
        <v>6593</v>
      </c>
      <c r="L8" s="11">
        <f t="shared" si="1"/>
        <v>5288</v>
      </c>
      <c r="M8" s="11">
        <f t="shared" si="1"/>
        <v>2672</v>
      </c>
      <c r="N8" s="11">
        <f t="shared" si="1"/>
        <v>2216</v>
      </c>
      <c r="O8" s="11">
        <f t="shared" si="1"/>
        <v>73341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9884</v>
      </c>
      <c r="C9" s="11">
        <v>8525</v>
      </c>
      <c r="D9" s="11">
        <v>7408</v>
      </c>
      <c r="E9" s="11">
        <v>1206</v>
      </c>
      <c r="F9" s="11">
        <v>4432</v>
      </c>
      <c r="G9" s="11">
        <v>7348</v>
      </c>
      <c r="H9" s="11">
        <v>1570</v>
      </c>
      <c r="I9" s="11">
        <v>9293</v>
      </c>
      <c r="J9" s="11">
        <v>6899</v>
      </c>
      <c r="K9" s="11">
        <v>6586</v>
      </c>
      <c r="L9" s="11">
        <v>5288</v>
      </c>
      <c r="M9" s="11">
        <v>2668</v>
      </c>
      <c r="N9" s="11">
        <v>2216</v>
      </c>
      <c r="O9" s="11">
        <f>SUM(B9:N9)</f>
        <v>73323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1</v>
      </c>
      <c r="J10" s="13">
        <v>0</v>
      </c>
      <c r="K10" s="13">
        <v>7</v>
      </c>
      <c r="L10" s="13">
        <v>0</v>
      </c>
      <c r="M10" s="13">
        <v>4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213008</v>
      </c>
      <c r="C11" s="13">
        <v>141323</v>
      </c>
      <c r="D11" s="13">
        <v>163561</v>
      </c>
      <c r="E11" s="13">
        <v>33123</v>
      </c>
      <c r="F11" s="13">
        <v>103502</v>
      </c>
      <c r="G11" s="13">
        <v>181814</v>
      </c>
      <c r="H11" s="13">
        <v>26730</v>
      </c>
      <c r="I11" s="13">
        <v>141571</v>
      </c>
      <c r="J11" s="13">
        <v>134515</v>
      </c>
      <c r="K11" s="13">
        <v>189136</v>
      </c>
      <c r="L11" s="13">
        <v>146060</v>
      </c>
      <c r="M11" s="13">
        <v>64797</v>
      </c>
      <c r="N11" s="13">
        <v>38627</v>
      </c>
      <c r="O11" s="11">
        <f>SUM(B11:N11)</f>
        <v>1577767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1.973368059285132</v>
      </c>
      <c r="C15" s="19">
        <v>2.158277191476</v>
      </c>
      <c r="D15" s="19">
        <v>2.022647453607238</v>
      </c>
      <c r="E15" s="19">
        <v>1.611932315579275</v>
      </c>
      <c r="F15" s="19">
        <v>2.842287499622138</v>
      </c>
      <c r="G15" s="19">
        <v>2.66742880426317</v>
      </c>
      <c r="H15" s="19">
        <v>2.991755207504347</v>
      </c>
      <c r="I15" s="19">
        <v>2.106452692554119</v>
      </c>
      <c r="J15" s="19">
        <v>2.054046649017425</v>
      </c>
      <c r="K15" s="19">
        <v>1.990372499971834</v>
      </c>
      <c r="L15" s="19">
        <v>2.089361996298335</v>
      </c>
      <c r="M15" s="19">
        <v>2.201599072903054</v>
      </c>
      <c r="N15" s="19">
        <v>2.260949230636557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1058987.13</v>
      </c>
      <c r="C17" s="24">
        <f aca="true" t="shared" si="2" ref="C17:N17">C18+C19+C20+C21+C22+C23+C24+C25</f>
        <v>784453.9600000001</v>
      </c>
      <c r="D17" s="24">
        <f t="shared" si="2"/>
        <v>726766.24</v>
      </c>
      <c r="E17" s="24">
        <f t="shared" si="2"/>
        <v>202765.26</v>
      </c>
      <c r="F17" s="24">
        <f t="shared" si="2"/>
        <v>741876.41</v>
      </c>
      <c r="G17" s="24">
        <f t="shared" si="2"/>
        <v>1015277.3499999999</v>
      </c>
      <c r="H17" s="24">
        <f t="shared" si="2"/>
        <v>224520.77</v>
      </c>
      <c r="I17" s="24">
        <f t="shared" si="2"/>
        <v>767596.6799999999</v>
      </c>
      <c r="J17" s="24">
        <f t="shared" si="2"/>
        <v>689659.27</v>
      </c>
      <c r="K17" s="24">
        <f t="shared" si="2"/>
        <v>904662.59</v>
      </c>
      <c r="L17" s="24">
        <f t="shared" si="2"/>
        <v>837623.84</v>
      </c>
      <c r="M17" s="24">
        <f t="shared" si="2"/>
        <v>459982.2799999999</v>
      </c>
      <c r="N17" s="24">
        <f t="shared" si="2"/>
        <v>252124.08999999997</v>
      </c>
      <c r="O17" s="24">
        <f>O18+O19+O20+O21+O22+O23+O24+O25</f>
        <v>8666295.87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491521.44</v>
      </c>
      <c r="C18" s="30">
        <f t="shared" si="3"/>
        <v>341278.82</v>
      </c>
      <c r="D18" s="30">
        <f t="shared" si="3"/>
        <v>341408</v>
      </c>
      <c r="E18" s="30">
        <f t="shared" si="3"/>
        <v>117271.3</v>
      </c>
      <c r="F18" s="30">
        <f t="shared" si="3"/>
        <v>249726.9</v>
      </c>
      <c r="G18" s="30">
        <f t="shared" si="3"/>
        <v>359786.12</v>
      </c>
      <c r="H18" s="30">
        <f t="shared" si="3"/>
        <v>72188.79</v>
      </c>
      <c r="I18" s="30">
        <f t="shared" si="3"/>
        <v>340864.38</v>
      </c>
      <c r="J18" s="30">
        <f t="shared" si="3"/>
        <v>321589.58</v>
      </c>
      <c r="K18" s="30">
        <f t="shared" si="3"/>
        <v>421032.65</v>
      </c>
      <c r="L18" s="30">
        <f t="shared" si="3"/>
        <v>370530.17</v>
      </c>
      <c r="M18" s="30">
        <f t="shared" si="3"/>
        <v>190815.83</v>
      </c>
      <c r="N18" s="30">
        <f t="shared" si="3"/>
        <v>104390.62</v>
      </c>
      <c r="O18" s="30">
        <f aca="true" t="shared" si="4" ref="O18:O25">SUM(B18:N18)</f>
        <v>3722404.6</v>
      </c>
    </row>
    <row r="19" spans="1:23" ht="18.75" customHeight="1">
      <c r="A19" s="26" t="s">
        <v>35</v>
      </c>
      <c r="B19" s="30">
        <f>IF(B15&lt;&gt;0,ROUND((B15-1)*B18,2),0)</f>
        <v>478431.27</v>
      </c>
      <c r="C19" s="30">
        <f aca="true" t="shared" si="5" ref="C19:N19">IF(C15&lt;&gt;0,ROUND((C15-1)*C18,2),0)</f>
        <v>395295.47</v>
      </c>
      <c r="D19" s="30">
        <f t="shared" si="5"/>
        <v>349140.02</v>
      </c>
      <c r="E19" s="30">
        <f t="shared" si="5"/>
        <v>71762.1</v>
      </c>
      <c r="F19" s="30">
        <f t="shared" si="5"/>
        <v>460068.75</v>
      </c>
      <c r="G19" s="30">
        <f t="shared" si="5"/>
        <v>599917.74</v>
      </c>
      <c r="H19" s="30">
        <f t="shared" si="5"/>
        <v>143782.4</v>
      </c>
      <c r="I19" s="30">
        <f t="shared" si="5"/>
        <v>377150.31</v>
      </c>
      <c r="J19" s="30">
        <f t="shared" si="5"/>
        <v>338970.42</v>
      </c>
      <c r="K19" s="30">
        <f t="shared" si="5"/>
        <v>416979.16</v>
      </c>
      <c r="L19" s="30">
        <f t="shared" si="5"/>
        <v>403641.49</v>
      </c>
      <c r="M19" s="30">
        <f t="shared" si="5"/>
        <v>229284.12</v>
      </c>
      <c r="N19" s="30">
        <f t="shared" si="5"/>
        <v>131631.27</v>
      </c>
      <c r="O19" s="30">
        <f t="shared" si="4"/>
        <v>4396054.52</v>
      </c>
      <c r="W19" s="62"/>
    </row>
    <row r="20" spans="1:15" ht="18.75" customHeight="1">
      <c r="A20" s="26" t="s">
        <v>36</v>
      </c>
      <c r="B20" s="30">
        <v>37637.44</v>
      </c>
      <c r="C20" s="30">
        <v>26960.96</v>
      </c>
      <c r="D20" s="30">
        <v>19121.69</v>
      </c>
      <c r="E20" s="30">
        <v>7015.91</v>
      </c>
      <c r="F20" s="30">
        <v>16016.41</v>
      </c>
      <c r="G20" s="30">
        <v>28484.59</v>
      </c>
      <c r="H20" s="30">
        <v>4158.27</v>
      </c>
      <c r="I20" s="30">
        <v>14488.99</v>
      </c>
      <c r="J20" s="30">
        <v>23380.43</v>
      </c>
      <c r="K20" s="30">
        <v>33808.12</v>
      </c>
      <c r="L20" s="30">
        <v>32481</v>
      </c>
      <c r="M20" s="30">
        <v>14648.17</v>
      </c>
      <c r="N20" s="30">
        <v>7750.15</v>
      </c>
      <c r="O20" s="30">
        <f t="shared" si="4"/>
        <v>265952.13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-156.2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-29838.949999999997</v>
      </c>
    </row>
    <row r="23" spans="1:26" ht="18.75" customHeight="1">
      <c r="A23" s="26" t="s">
        <v>69</v>
      </c>
      <c r="B23" s="30">
        <v>0</v>
      </c>
      <c r="C23" s="30">
        <v>-183.73</v>
      </c>
      <c r="D23" s="30">
        <v>-3180.7</v>
      </c>
      <c r="E23" s="30">
        <v>-1581.57</v>
      </c>
      <c r="F23" s="30">
        <v>-190.37</v>
      </c>
      <c r="G23" s="30">
        <v>0</v>
      </c>
      <c r="H23" s="30">
        <v>-597.6</v>
      </c>
      <c r="I23" s="30">
        <v>0</v>
      </c>
      <c r="J23" s="30">
        <v>-7928.34</v>
      </c>
      <c r="K23" s="30">
        <v>0</v>
      </c>
      <c r="L23" s="30">
        <v>-1856.7</v>
      </c>
      <c r="M23" s="30">
        <v>0</v>
      </c>
      <c r="N23" s="30">
        <v>0</v>
      </c>
      <c r="O23" s="30">
        <f t="shared" si="4"/>
        <v>-15519.010000000002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-43489.6</v>
      </c>
      <c r="C27" s="30">
        <f>+C28+C30+C41+C42+C45-C46</f>
        <v>-37510</v>
      </c>
      <c r="D27" s="30">
        <f t="shared" si="6"/>
        <v>-36102.25</v>
      </c>
      <c r="E27" s="30">
        <f t="shared" si="6"/>
        <v>-5306.4</v>
      </c>
      <c r="F27" s="30">
        <f t="shared" si="6"/>
        <v>-19500.8</v>
      </c>
      <c r="G27" s="30">
        <f t="shared" si="6"/>
        <v>-32331.2</v>
      </c>
      <c r="H27" s="30">
        <f t="shared" si="6"/>
        <v>-7996.63</v>
      </c>
      <c r="I27" s="30">
        <f t="shared" si="6"/>
        <v>-40889.2</v>
      </c>
      <c r="J27" s="30">
        <f t="shared" si="6"/>
        <v>-30355.6</v>
      </c>
      <c r="K27" s="30">
        <f t="shared" si="6"/>
        <v>-28978.4</v>
      </c>
      <c r="L27" s="30">
        <f t="shared" si="6"/>
        <v>-23267.2</v>
      </c>
      <c r="M27" s="30">
        <f t="shared" si="6"/>
        <v>-11739.2</v>
      </c>
      <c r="N27" s="30">
        <f t="shared" si="6"/>
        <v>-9750.4</v>
      </c>
      <c r="O27" s="30">
        <f t="shared" si="6"/>
        <v>-327216.88000000006</v>
      </c>
    </row>
    <row r="28" spans="1:15" ht="18.75" customHeight="1">
      <c r="A28" s="26" t="s">
        <v>40</v>
      </c>
      <c r="B28" s="31">
        <f>+B29</f>
        <v>-43489.6</v>
      </c>
      <c r="C28" s="31">
        <f>+C29</f>
        <v>-37510</v>
      </c>
      <c r="D28" s="31">
        <f aca="true" t="shared" si="7" ref="D28:O28">+D29</f>
        <v>-32595.2</v>
      </c>
      <c r="E28" s="31">
        <f t="shared" si="7"/>
        <v>-5306.4</v>
      </c>
      <c r="F28" s="31">
        <f t="shared" si="7"/>
        <v>-19500.8</v>
      </c>
      <c r="G28" s="31">
        <f t="shared" si="7"/>
        <v>-32331.2</v>
      </c>
      <c r="H28" s="31">
        <f t="shared" si="7"/>
        <v>-6908</v>
      </c>
      <c r="I28" s="31">
        <f t="shared" si="7"/>
        <v>-40889.2</v>
      </c>
      <c r="J28" s="31">
        <f t="shared" si="7"/>
        <v>-30355.6</v>
      </c>
      <c r="K28" s="31">
        <f t="shared" si="7"/>
        <v>-28978.4</v>
      </c>
      <c r="L28" s="31">
        <f t="shared" si="7"/>
        <v>-23267.2</v>
      </c>
      <c r="M28" s="31">
        <f t="shared" si="7"/>
        <v>-11739.2</v>
      </c>
      <c r="N28" s="31">
        <f t="shared" si="7"/>
        <v>-9750.4</v>
      </c>
      <c r="O28" s="31">
        <f t="shared" si="7"/>
        <v>-322621.20000000007</v>
      </c>
    </row>
    <row r="29" spans="1:26" ht="18.75" customHeight="1">
      <c r="A29" s="27" t="s">
        <v>41</v>
      </c>
      <c r="B29" s="16">
        <f>ROUND((-B9)*$G$3,2)</f>
        <v>-43489.6</v>
      </c>
      <c r="C29" s="16">
        <f aca="true" t="shared" si="8" ref="C29:N29">ROUND((-C9)*$G$3,2)</f>
        <v>-37510</v>
      </c>
      <c r="D29" s="16">
        <f t="shared" si="8"/>
        <v>-32595.2</v>
      </c>
      <c r="E29" s="16">
        <f t="shared" si="8"/>
        <v>-5306.4</v>
      </c>
      <c r="F29" s="16">
        <f t="shared" si="8"/>
        <v>-19500.8</v>
      </c>
      <c r="G29" s="16">
        <f t="shared" si="8"/>
        <v>-32331.2</v>
      </c>
      <c r="H29" s="16">
        <f t="shared" si="8"/>
        <v>-6908</v>
      </c>
      <c r="I29" s="16">
        <f t="shared" si="8"/>
        <v>-40889.2</v>
      </c>
      <c r="J29" s="16">
        <f t="shared" si="8"/>
        <v>-30355.6</v>
      </c>
      <c r="K29" s="16">
        <f t="shared" si="8"/>
        <v>-28978.4</v>
      </c>
      <c r="L29" s="16">
        <f t="shared" si="8"/>
        <v>-23267.2</v>
      </c>
      <c r="M29" s="16">
        <f t="shared" si="8"/>
        <v>-11739.2</v>
      </c>
      <c r="N29" s="16">
        <f t="shared" si="8"/>
        <v>-9750.4</v>
      </c>
      <c r="O29" s="32">
        <f aca="true" t="shared" si="9" ref="O29:O46">SUM(B29:N29)</f>
        <v>-322621.20000000007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-3507.05</v>
      </c>
      <c r="E42" s="35">
        <v>0</v>
      </c>
      <c r="F42" s="35">
        <v>0</v>
      </c>
      <c r="G42" s="35">
        <v>0</v>
      </c>
      <c r="H42" s="35">
        <v>-1088.63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-4595.68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1015497.5299999999</v>
      </c>
      <c r="C44" s="36">
        <f t="shared" si="11"/>
        <v>746943.9600000001</v>
      </c>
      <c r="D44" s="36">
        <f t="shared" si="11"/>
        <v>690663.99</v>
      </c>
      <c r="E44" s="36">
        <f t="shared" si="11"/>
        <v>197458.86000000002</v>
      </c>
      <c r="F44" s="36">
        <f t="shared" si="11"/>
        <v>722375.61</v>
      </c>
      <c r="G44" s="36">
        <f t="shared" si="11"/>
        <v>982946.1499999999</v>
      </c>
      <c r="H44" s="36">
        <f t="shared" si="11"/>
        <v>216524.13999999998</v>
      </c>
      <c r="I44" s="36">
        <f t="shared" si="11"/>
        <v>726707.48</v>
      </c>
      <c r="J44" s="36">
        <f t="shared" si="11"/>
        <v>659303.67</v>
      </c>
      <c r="K44" s="36">
        <f t="shared" si="11"/>
        <v>875684.19</v>
      </c>
      <c r="L44" s="36">
        <f t="shared" si="11"/>
        <v>814356.64</v>
      </c>
      <c r="M44" s="36">
        <f t="shared" si="11"/>
        <v>448243.0799999999</v>
      </c>
      <c r="N44" s="36">
        <f t="shared" si="11"/>
        <v>242373.68999999997</v>
      </c>
      <c r="O44" s="36">
        <f>SUM(B44:N44)</f>
        <v>8339078.989999998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1015497.52</v>
      </c>
      <c r="C50" s="51">
        <f t="shared" si="12"/>
        <v>746943.9600000001</v>
      </c>
      <c r="D50" s="51">
        <f t="shared" si="12"/>
        <v>690663.98</v>
      </c>
      <c r="E50" s="51">
        <f t="shared" si="12"/>
        <v>197458.85</v>
      </c>
      <c r="F50" s="51">
        <f t="shared" si="12"/>
        <v>722375.59</v>
      </c>
      <c r="G50" s="51">
        <f t="shared" si="12"/>
        <v>982946.16</v>
      </c>
      <c r="H50" s="51">
        <f t="shared" si="12"/>
        <v>216524.14</v>
      </c>
      <c r="I50" s="51">
        <f t="shared" si="12"/>
        <v>726707.48</v>
      </c>
      <c r="J50" s="51">
        <f t="shared" si="12"/>
        <v>659303.66</v>
      </c>
      <c r="K50" s="51">
        <f t="shared" si="12"/>
        <v>875684.19</v>
      </c>
      <c r="L50" s="51">
        <f t="shared" si="12"/>
        <v>814356.64</v>
      </c>
      <c r="M50" s="51">
        <f t="shared" si="12"/>
        <v>448243.08</v>
      </c>
      <c r="N50" s="51">
        <f t="shared" si="12"/>
        <v>242373.7</v>
      </c>
      <c r="O50" s="36">
        <f t="shared" si="12"/>
        <v>8339078.95</v>
      </c>
      <c r="Q50"/>
    </row>
    <row r="51" spans="1:18" ht="18.75" customHeight="1">
      <c r="A51" s="26" t="s">
        <v>57</v>
      </c>
      <c r="B51" s="51">
        <v>840486.52</v>
      </c>
      <c r="C51" s="51">
        <v>546656.05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1387142.57</v>
      </c>
      <c r="P51"/>
      <c r="Q51"/>
      <c r="R51" s="43"/>
    </row>
    <row r="52" spans="1:16" ht="18.75" customHeight="1">
      <c r="A52" s="26" t="s">
        <v>58</v>
      </c>
      <c r="B52" s="51">
        <v>175011</v>
      </c>
      <c r="C52" s="51">
        <v>200287.91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375298.91000000003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690663.98</v>
      </c>
      <c r="E53" s="52">
        <v>0</v>
      </c>
      <c r="F53" s="52">
        <v>0</v>
      </c>
      <c r="G53" s="52">
        <v>0</v>
      </c>
      <c r="H53" s="51">
        <v>216524.14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907188.12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197458.85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197458.85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722375.59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722375.59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982946.16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982946.16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726707.48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726707.48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659303.66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659303.66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875684.19</v>
      </c>
      <c r="L59" s="31">
        <v>814356.64</v>
      </c>
      <c r="M59" s="52">
        <v>0</v>
      </c>
      <c r="N59" s="52">
        <v>0</v>
      </c>
      <c r="O59" s="36">
        <f t="shared" si="13"/>
        <v>1690040.83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448243.08</v>
      </c>
      <c r="N60" s="52">
        <v>0</v>
      </c>
      <c r="O60" s="36">
        <f t="shared" si="13"/>
        <v>448243.08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242373.7</v>
      </c>
      <c r="O61" s="55">
        <f t="shared" si="13"/>
        <v>242373.7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2021-04-09T14:25:29Z</dcterms:modified>
  <cp:category/>
  <cp:version/>
  <cp:contentType/>
  <cp:contentStatus/>
</cp:coreProperties>
</file>