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<sst xmlns="http://schemas.openxmlformats.org/spreadsheetml/2006/main" count="75" uniqueCount="74">
  <si>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</si>
  <si>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</si>
  <si>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</si>
  <si>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</si>
  <si>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</si>
  <si>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</si>
  <si>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</si>
  <si>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</si>
  <si>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</si>
  <si>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</si>
  <si>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</si>
  <si>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</si>
  <si>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</si>
  <si>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</si>
  <si>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</si>
  <si>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</si>
  <si>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</si>
  <si>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</si>
  <si>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</si>
  <si>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</si>
  <si>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</si>
  <si>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</si>
  <si>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</si>
  <si>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</si>
  <si>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</si>
  <si>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</si>
  <si>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</si>
  <si>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</si>
  <si>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</si>
  <si>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</si>
  <si>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</si>
  <si>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</si>
  <si>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</si>
  <si>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</si>
  <si>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</si>
  <si>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</si>
  <si>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</si>
  <si>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</si>
  <si>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</si>
  <si>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</si>
  <si>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</si>
  <si>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</si>
  <si>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</si>
  <si>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</si>
  <si>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</si>
  <si>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</si>
  <si>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</si>
  <si>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</si>
  <si>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</si>
  <si>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</si>
  <si>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</si>
  <si>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</si>
  <si>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</si>
  <si>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</si>
  <si>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</si>
  <si>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</si>
  <si>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</si>
  <si>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</si>
  <si>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</si>
  <si>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</si>
  <si>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</si>
  <si>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</si>
  <si>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</si>
  <si>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</si>
  <si>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</si>
  <si>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</si>
  <si>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</si>
  <si>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</si>
  <si>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</si>
  <si>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</si>
  <si>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</si>
  <si>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30/04/21 - VENCIMENTO 07/05/21</t>
  </si>
  <si>
    <t>5.3. Revisão de Remuneração pelo Transporte Coletivo ¹</t>
  </si>
  <si>
    <t>¹ Frota parada de abril.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</si>
</sst>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226587</v>
      </c>
      <c r="C7" s="47">
        <f t="shared" si="0"/>
        <v>193696</v>
      </c>
      <c r="D7" s="47">
        <f t="shared" si="0"/>
        <v>258306</v>
      </c>
      <c r="E7" s="47">
        <f t="shared" si="0"/>
        <v>130127</v>
      </c>
      <c r="F7" s="47">
        <f t="shared" si="0"/>
        <v>157450</v>
      </c>
      <c r="G7" s="47">
        <f t="shared" si="0"/>
        <v>180956</v>
      </c>
      <c r="H7" s="47">
        <f t="shared" si="0"/>
        <v>207577</v>
      </c>
      <c r="I7" s="47">
        <f t="shared" si="0"/>
        <v>257834</v>
      </c>
      <c r="J7" s="47">
        <f t="shared" si="0"/>
        <v>77671</v>
      </c>
      <c r="K7" s="47">
        <f t="shared" si="0"/>
        <v>1690204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14783</v>
      </c>
      <c r="C8" s="45">
        <f t="shared" si="1"/>
        <v>14462</v>
      </c>
      <c r="D8" s="45">
        <f t="shared" si="1"/>
        <v>15549</v>
      </c>
      <c r="E8" s="45">
        <f t="shared" si="1"/>
        <v>8807</v>
      </c>
      <c r="F8" s="45">
        <f t="shared" si="1"/>
        <v>10973</v>
      </c>
      <c r="G8" s="45">
        <f t="shared" si="1"/>
        <v>7250</v>
      </c>
      <c r="H8" s="45">
        <f t="shared" si="1"/>
        <v>6183</v>
      </c>
      <c r="I8" s="45">
        <f t="shared" si="1"/>
        <v>14608</v>
      </c>
      <c r="J8" s="45">
        <f t="shared" si="1"/>
        <v>2441</v>
      </c>
      <c r="K8" s="38">
        <f>SUM(B8:J8)</f>
        <v>95056</v>
      </c>
      <c r="L8"/>
      <c r="M8"/>
      <c r="N8"/>
    </row>
    <row r="9" spans="1:14" ht="16.5" customHeight="1">
      <c r="A9" s="22" t="s">
        <v>34</v>
      </c>
      <c r="B9" s="45">
        <v>14768</v>
      </c>
      <c r="C9" s="45">
        <v>14462</v>
      </c>
      <c r="D9" s="45">
        <v>15548</v>
      </c>
      <c r="E9" s="45">
        <v>8760</v>
      </c>
      <c r="F9" s="45">
        <v>10968</v>
      </c>
      <c r="G9" s="45">
        <v>7249</v>
      </c>
      <c r="H9" s="45">
        <v>6183</v>
      </c>
      <c r="I9" s="45">
        <v>14577</v>
      </c>
      <c r="J9" s="45">
        <v>2441</v>
      </c>
      <c r="K9" s="38">
        <f>SUM(B9:J9)</f>
        <v>94956</v>
      </c>
      <c r="L9"/>
      <c r="M9"/>
      <c r="N9"/>
    </row>
    <row r="10" spans="1:14" ht="16.5" customHeight="1">
      <c r="A10" s="22" t="s">
        <v>33</v>
      </c>
      <c r="B10" s="45">
        <v>15</v>
      </c>
      <c r="C10" s="45">
        <v>0</v>
      </c>
      <c r="D10" s="45">
        <v>1</v>
      </c>
      <c r="E10" s="45">
        <v>47</v>
      </c>
      <c r="F10" s="45">
        <v>5</v>
      </c>
      <c r="G10" s="45">
        <v>1</v>
      </c>
      <c r="H10" s="45">
        <v>0</v>
      </c>
      <c r="I10" s="45">
        <v>31</v>
      </c>
      <c r="J10" s="45">
        <v>0</v>
      </c>
      <c r="K10" s="38">
        <f>SUM(B10:J10)</f>
        <v>100</v>
      </c>
      <c r="L10"/>
      <c r="M10"/>
      <c r="N10"/>
    </row>
    <row r="11" spans="1:14" ht="16.5" customHeight="1">
      <c r="A11" s="44" t="s">
        <v>32</v>
      </c>
      <c r="B11" s="43">
        <v>211804</v>
      </c>
      <c r="C11" s="43">
        <v>179234</v>
      </c>
      <c r="D11" s="43">
        <v>242757</v>
      </c>
      <c r="E11" s="43">
        <v>121320</v>
      </c>
      <c r="F11" s="43">
        <v>146477</v>
      </c>
      <c r="G11" s="43">
        <v>173706</v>
      </c>
      <c r="H11" s="43">
        <v>201394</v>
      </c>
      <c r="I11" s="43">
        <v>243226</v>
      </c>
      <c r="J11" s="43">
        <v>75230</v>
      </c>
      <c r="K11" s="38">
        <f>SUM(B11:J11)</f>
        <v>1595148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1.639212338338889</v>
      </c>
      <c r="C15" s="39">
        <v>1.662054357328493</v>
      </c>
      <c r="D15" s="39">
        <v>1.33813371531798</v>
      </c>
      <c r="E15" s="39">
        <v>1.801626893718512</v>
      </c>
      <c r="F15" s="39">
        <v>1.499049286331475</v>
      </c>
      <c r="G15" s="39">
        <v>1.430875017285935</v>
      </c>
      <c r="H15" s="39">
        <v>1.386558773900969</v>
      </c>
      <c r="I15" s="39">
        <v>1.485866314625918</v>
      </c>
      <c r="J15" s="39">
        <v>1.645596372665542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1278793.27</v>
      </c>
      <c r="C17" s="36">
        <f aca="true" t="shared" si="2" ref="C17:J17">C18+C19+C20+C21+C22+C23+C24</f>
        <v>1213369.44</v>
      </c>
      <c r="D17" s="36">
        <f t="shared" si="2"/>
        <v>1432387.4</v>
      </c>
      <c r="E17" s="36">
        <f t="shared" si="2"/>
        <v>856228.58</v>
      </c>
      <c r="F17" s="36">
        <f t="shared" si="2"/>
        <v>909230.5399999999</v>
      </c>
      <c r="G17" s="36">
        <f t="shared" si="2"/>
        <v>1002914.07</v>
      </c>
      <c r="H17" s="36">
        <f t="shared" si="2"/>
        <v>889987.54</v>
      </c>
      <c r="I17" s="36">
        <f t="shared" si="2"/>
        <v>1216524.23</v>
      </c>
      <c r="J17" s="36">
        <f t="shared" si="2"/>
        <v>447862.32</v>
      </c>
      <c r="K17" s="36">
        <f aca="true" t="shared" si="3" ref="K17:K24">SUM(B17:J17)</f>
        <v>9247297.39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760561.92</v>
      </c>
      <c r="C18" s="30">
        <f t="shared" si="4"/>
        <v>713692.28</v>
      </c>
      <c r="D18" s="30">
        <f t="shared" si="4"/>
        <v>1054275.94</v>
      </c>
      <c r="E18" s="30">
        <f t="shared" si="4"/>
        <v>462393.28</v>
      </c>
      <c r="F18" s="30">
        <f t="shared" si="4"/>
        <v>591665.61</v>
      </c>
      <c r="G18" s="30">
        <f t="shared" si="4"/>
        <v>687542.32</v>
      </c>
      <c r="H18" s="30">
        <f t="shared" si="4"/>
        <v>628688.46</v>
      </c>
      <c r="I18" s="30">
        <f t="shared" si="4"/>
        <v>788275.89</v>
      </c>
      <c r="J18" s="30">
        <f t="shared" si="4"/>
        <v>269044.58</v>
      </c>
      <c r="K18" s="30">
        <f t="shared" si="3"/>
        <v>5956140.279999999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486160.56</v>
      </c>
      <c r="C19" s="30">
        <f t="shared" si="5"/>
        <v>472503.08</v>
      </c>
      <c r="D19" s="30">
        <f t="shared" si="5"/>
        <v>356486.24</v>
      </c>
      <c r="E19" s="30">
        <f t="shared" si="5"/>
        <v>370666.89</v>
      </c>
      <c r="F19" s="30">
        <f t="shared" si="5"/>
        <v>295270.3</v>
      </c>
      <c r="G19" s="30">
        <f t="shared" si="5"/>
        <v>296244.81</v>
      </c>
      <c r="H19" s="30">
        <f t="shared" si="5"/>
        <v>243025.04</v>
      </c>
      <c r="I19" s="30">
        <f t="shared" si="5"/>
        <v>382996.7</v>
      </c>
      <c r="J19" s="30">
        <f t="shared" si="5"/>
        <v>173694.2</v>
      </c>
      <c r="K19" s="30">
        <f t="shared" si="3"/>
        <v>3077047.8200000003</v>
      </c>
      <c r="L19"/>
      <c r="M19"/>
      <c r="N19"/>
    </row>
    <row r="20" spans="1:14" ht="16.5" customHeight="1">
      <c r="A20" s="18" t="s">
        <v>27</v>
      </c>
      <c r="B20" s="30">
        <v>31894.3</v>
      </c>
      <c r="C20" s="30">
        <v>24402.14</v>
      </c>
      <c r="D20" s="30">
        <v>22200.37</v>
      </c>
      <c r="E20" s="30">
        <v>20396.47</v>
      </c>
      <c r="F20" s="30">
        <v>20908.66</v>
      </c>
      <c r="G20" s="30">
        <v>18990.17</v>
      </c>
      <c r="H20" s="30">
        <v>23815.3</v>
      </c>
      <c r="I20" s="30">
        <v>42479.7</v>
      </c>
      <c r="J20" s="30">
        <v>11107.4</v>
      </c>
      <c r="K20" s="30">
        <f t="shared" si="3"/>
        <v>216194.50999999998</v>
      </c>
      <c r="L20"/>
      <c r="M20"/>
      <c r="N20"/>
    </row>
    <row r="21" spans="1:14" ht="16.5" customHeight="1">
      <c r="A21" s="18" t="s">
        <v>26</v>
      </c>
      <c r="B21" s="30">
        <v>1385.97</v>
      </c>
      <c r="C21" s="34">
        <v>2771.94</v>
      </c>
      <c r="D21" s="34">
        <v>4157.91</v>
      </c>
      <c r="E21" s="30">
        <v>2771.94</v>
      </c>
      <c r="F21" s="30">
        <v>1385.97</v>
      </c>
      <c r="G21" s="34">
        <v>1385.97</v>
      </c>
      <c r="H21" s="34">
        <v>2771.94</v>
      </c>
      <c r="I21" s="34">
        <v>2771.94</v>
      </c>
      <c r="J21" s="34">
        <v>1385.97</v>
      </c>
      <c r="K21" s="30">
        <f t="shared" si="3"/>
        <v>20789.55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68</v>
      </c>
      <c r="B23" s="30">
        <v>-1209.48</v>
      </c>
      <c r="C23" s="30">
        <v>0</v>
      </c>
      <c r="D23" s="30">
        <v>0</v>
      </c>
      <c r="E23" s="30">
        <v>0</v>
      </c>
      <c r="F23" s="30">
        <v>0</v>
      </c>
      <c r="G23" s="30">
        <v>-1249.2</v>
      </c>
      <c r="H23" s="30">
        <v>0</v>
      </c>
      <c r="I23" s="30">
        <v>0</v>
      </c>
      <c r="J23" s="30">
        <v>0</v>
      </c>
      <c r="K23" s="30">
        <f t="shared" si="3"/>
        <v>-2458.6800000000003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2620449.8200000003</v>
      </c>
      <c r="C27" s="30">
        <f t="shared" si="6"/>
        <v>1989031.91</v>
      </c>
      <c r="D27" s="30">
        <f t="shared" si="6"/>
        <v>3578434.9100000006</v>
      </c>
      <c r="E27" s="30">
        <f t="shared" si="6"/>
        <v>2926477.0299999993</v>
      </c>
      <c r="F27" s="30">
        <f t="shared" si="6"/>
        <v>1653038.8600000003</v>
      </c>
      <c r="G27" s="30">
        <f t="shared" si="6"/>
        <v>1269549.6700000002</v>
      </c>
      <c r="H27" s="30">
        <f t="shared" si="6"/>
        <v>1539575.59</v>
      </c>
      <c r="I27" s="30">
        <f t="shared" si="6"/>
        <v>4466336.699999999</v>
      </c>
      <c r="J27" s="30">
        <f t="shared" si="6"/>
        <v>986123.1</v>
      </c>
      <c r="K27" s="30">
        <f aca="true" t="shared" si="7" ref="K27:K35">SUM(B27:J27)</f>
        <v>21029017.590000004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-119295.98000000001</v>
      </c>
      <c r="C28" s="30">
        <f t="shared" si="8"/>
        <v>-69607.6</v>
      </c>
      <c r="D28" s="30">
        <f t="shared" si="8"/>
        <v>-85756.59</v>
      </c>
      <c r="E28" s="30">
        <f t="shared" si="8"/>
        <v>-98189.44</v>
      </c>
      <c r="F28" s="30">
        <f t="shared" si="8"/>
        <v>-48259.2</v>
      </c>
      <c r="G28" s="30">
        <f t="shared" si="8"/>
        <v>-100523.4</v>
      </c>
      <c r="H28" s="30">
        <f t="shared" si="8"/>
        <v>-40946.26</v>
      </c>
      <c r="I28" s="30">
        <f t="shared" si="8"/>
        <v>-85582.55</v>
      </c>
      <c r="J28" s="30">
        <f t="shared" si="8"/>
        <v>-17355.87</v>
      </c>
      <c r="K28" s="30">
        <f t="shared" si="7"/>
        <v>-665516.8900000001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-64979.2</v>
      </c>
      <c r="C29" s="30">
        <f aca="true" t="shared" si="9" ref="C29:J29">-ROUND((C9)*$E$3,2)</f>
        <v>-63632.8</v>
      </c>
      <c r="D29" s="30">
        <f t="shared" si="9"/>
        <v>-68411.2</v>
      </c>
      <c r="E29" s="30">
        <f t="shared" si="9"/>
        <v>-38544</v>
      </c>
      <c r="F29" s="30">
        <f t="shared" si="9"/>
        <v>-48259.2</v>
      </c>
      <c r="G29" s="30">
        <f t="shared" si="9"/>
        <v>-31895.6</v>
      </c>
      <c r="H29" s="30">
        <f t="shared" si="9"/>
        <v>-27205.2</v>
      </c>
      <c r="I29" s="30">
        <f t="shared" si="9"/>
        <v>-64138.8</v>
      </c>
      <c r="J29" s="30">
        <f t="shared" si="9"/>
        <v>-10740.4</v>
      </c>
      <c r="K29" s="30">
        <f t="shared" si="7"/>
        <v>-417806.4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-1469.6</v>
      </c>
      <c r="C31" s="30">
        <v>-338.8</v>
      </c>
      <c r="D31" s="30">
        <v>-585.2</v>
      </c>
      <c r="E31" s="30">
        <v>-739.2</v>
      </c>
      <c r="F31" s="26">
        <v>0</v>
      </c>
      <c r="G31" s="30">
        <v>-492.8</v>
      </c>
      <c r="H31" s="30">
        <v>-107.56</v>
      </c>
      <c r="I31" s="30">
        <v>-167.85</v>
      </c>
      <c r="J31" s="30">
        <v>-51.78</v>
      </c>
      <c r="K31" s="30">
        <f t="shared" si="7"/>
        <v>-3952.7900000000004</v>
      </c>
      <c r="L31"/>
      <c r="M31"/>
      <c r="N31"/>
    </row>
    <row r="32" spans="1:14" ht="16.5" customHeight="1">
      <c r="A32" s="25" t="s">
        <v>20</v>
      </c>
      <c r="B32" s="30">
        <v>-52847.18</v>
      </c>
      <c r="C32" s="30">
        <v>-5636</v>
      </c>
      <c r="D32" s="30">
        <v>-16760.19</v>
      </c>
      <c r="E32" s="30">
        <v>-58906.24</v>
      </c>
      <c r="F32" s="26">
        <v>0</v>
      </c>
      <c r="G32" s="30">
        <v>-68135</v>
      </c>
      <c r="H32" s="30">
        <v>-13633.5</v>
      </c>
      <c r="I32" s="30">
        <v>-21275.9</v>
      </c>
      <c r="J32" s="30">
        <v>-6563.69</v>
      </c>
      <c r="K32" s="30">
        <f t="shared" si="7"/>
        <v>-243757.69999999998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-5533.17</v>
      </c>
      <c r="K33" s="30">
        <f t="shared" si="7"/>
        <v>-24646.36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-19113.19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-5533.17</v>
      </c>
      <c r="K34" s="30">
        <f t="shared" si="7"/>
        <v>-24646.36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2739745.8000000003</v>
      </c>
      <c r="C45" s="27">
        <v>2058639.51</v>
      </c>
      <c r="D45" s="27">
        <v>3683304.6900000004</v>
      </c>
      <c r="E45" s="27">
        <v>3024666.4699999993</v>
      </c>
      <c r="F45" s="27">
        <v>1701298.0600000003</v>
      </c>
      <c r="G45" s="27">
        <v>1370073.07</v>
      </c>
      <c r="H45" s="27">
        <v>1580521.85</v>
      </c>
      <c r="I45" s="27">
        <v>4551919.249999999</v>
      </c>
      <c r="J45" s="27">
        <v>1009012.14</v>
      </c>
      <c r="K45" s="20">
        <f>SUM(B45:J45)</f>
        <v>21719180.84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3899243.0900000003</v>
      </c>
      <c r="C47" s="27">
        <f aca="true" t="shared" si="11" ref="C47:J47">IF(C17+C27+C48&lt;0,0,C17+C27+C48)</f>
        <v>3202401.3499999996</v>
      </c>
      <c r="D47" s="27">
        <f t="shared" si="11"/>
        <v>5010822.3100000005</v>
      </c>
      <c r="E47" s="27">
        <f t="shared" si="11"/>
        <v>3782705.6099999994</v>
      </c>
      <c r="F47" s="27">
        <f t="shared" si="11"/>
        <v>2562269.4000000004</v>
      </c>
      <c r="G47" s="27">
        <f t="shared" si="11"/>
        <v>2272463.74</v>
      </c>
      <c r="H47" s="27">
        <f t="shared" si="11"/>
        <v>2429563.13</v>
      </c>
      <c r="I47" s="27">
        <f t="shared" si="11"/>
        <v>5682860.93</v>
      </c>
      <c r="J47" s="27">
        <f t="shared" si="11"/>
        <v>1433985.42</v>
      </c>
      <c r="K47" s="20">
        <f>SUM(B47:J47)</f>
        <v>30276314.979999997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3899243.1</v>
      </c>
      <c r="C53" s="10">
        <f t="shared" si="13"/>
        <v>3202401.35</v>
      </c>
      <c r="D53" s="10">
        <f t="shared" si="13"/>
        <v>5010822.31</v>
      </c>
      <c r="E53" s="10">
        <f t="shared" si="13"/>
        <v>3782705.61</v>
      </c>
      <c r="F53" s="10">
        <f t="shared" si="13"/>
        <v>2562269.4</v>
      </c>
      <c r="G53" s="10">
        <f t="shared" si="13"/>
        <v>2272463.74</v>
      </c>
      <c r="H53" s="10">
        <f t="shared" si="13"/>
        <v>2429563.13</v>
      </c>
      <c r="I53" s="10">
        <f>SUM(I54:I66)</f>
        <v>5682860.93</v>
      </c>
      <c r="J53" s="10">
        <f t="shared" si="13"/>
        <v>1433985.42</v>
      </c>
      <c r="K53" s="5">
        <f>SUM(K54:K66)</f>
        <v>30276314.989999995</v>
      </c>
      <c r="L53" s="9"/>
    </row>
    <row r="54" spans="1:11" ht="16.5" customHeight="1">
      <c r="A54" s="7" t="s">
        <v>59</v>
      </c>
      <c r="B54" s="8">
        <v>3414829.91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3414829.91</v>
      </c>
    </row>
    <row r="55" spans="1:11" ht="16.5" customHeight="1">
      <c r="A55" s="7" t="s">
        <v>60</v>
      </c>
      <c r="B55" s="8">
        <v>484413.19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484413.19</v>
      </c>
    </row>
    <row r="56" spans="1:11" ht="16.5" customHeight="1">
      <c r="A56" s="7" t="s">
        <v>4</v>
      </c>
      <c r="B56" s="6">
        <v>0</v>
      </c>
      <c r="C56" s="8">
        <v>3202401.35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3202401.35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5010822.31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5010822.31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3782705.61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3782705.61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2562269.4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2562269.4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2272463.74</v>
      </c>
      <c r="H60" s="6">
        <v>0</v>
      </c>
      <c r="I60" s="6">
        <v>0</v>
      </c>
      <c r="J60" s="6">
        <v>0</v>
      </c>
      <c r="K60" s="5">
        <f t="shared" si="14"/>
        <v>2272463.74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2429563.13</v>
      </c>
      <c r="I61" s="6">
        <v>0</v>
      </c>
      <c r="J61" s="6">
        <v>0</v>
      </c>
      <c r="K61" s="5">
        <f t="shared" si="14"/>
        <v>2429563.13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2166888.4699999997</v>
      </c>
      <c r="J63" s="6">
        <v>0</v>
      </c>
      <c r="K63" s="5">
        <f t="shared" si="14"/>
        <v>2166888.4699999997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3515972.46</v>
      </c>
      <c r="J64" s="6">
        <v>0</v>
      </c>
      <c r="K64" s="5">
        <f t="shared" si="14"/>
        <v>3515972.46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1433985.42</v>
      </c>
      <c r="K65" s="5">
        <f t="shared" si="14"/>
        <v>1433985.42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2021-05-07T12:13:37Z</dcterms:modified>
  <cp:category/>
  <cp:version/>
  <cp:contentType/>
  <cp:contentStatus/>
</cp:coreProperties>
</file>