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<sst xmlns="http://schemas.openxmlformats.org/spreadsheetml/2006/main" count="74" uniqueCount="73">
  <si>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</si>
  <si>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</si>
  <si>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</si>
  <si>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</si>
  <si>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</si>
  <si>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</si>
  <si>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</si>
  <si>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</si>
  <si>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</si>
  <si>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</si>
  <si>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</si>
  <si>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</si>
  <si>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</si>
  <si>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</si>
  <si>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</si>
  <si>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</si>
  <si>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</si>
  <si>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</si>
  <si>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</si>
  <si>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</si>
  <si>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</si>
  <si>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</si>
  <si>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</si>
  <si>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</si>
  <si>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</si>
  <si>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</si>
  <si>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</si>
  <si>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</si>
  <si>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</si>
  <si>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</si>
  <si>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</si>
  <si>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</si>
  <si>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</si>
  <si>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</si>
  <si>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</si>
  <si>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</si>
  <si>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</si>
  <si>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</si>
  <si>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</si>
  <si>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</si>
  <si>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</si>
  <si>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</si>
  <si>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</si>
  <si>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</si>
  <si>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</si>
  <si>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</si>
  <si>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</si>
  <si>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</si>
  <si>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</si>
  <si>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</si>
  <si>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</si>
  <si>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</si>
  <si>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</si>
  <si>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</si>
  <si>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</si>
  <si>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</si>
  <si>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</si>
  <si>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</si>
  <si>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</si>
  <si>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</si>
  <si>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</si>
  <si>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</si>
  <si>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</si>
  <si>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</si>
  <si>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</si>
  <si>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</si>
  <si>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</si>
  <si>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</si>
  <si>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</si>
  <si>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</si>
  <si>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</si>
  <si>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</si>
  <si>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29/04/21 - VENCIMENTO 06/05/21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</si>
</sst>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223716</v>
      </c>
      <c r="C7" s="47">
        <f t="shared" si="0"/>
        <v>191831</v>
      </c>
      <c r="D7" s="47">
        <f t="shared" si="0"/>
        <v>257035</v>
      </c>
      <c r="E7" s="47">
        <f t="shared" si="0"/>
        <v>130422</v>
      </c>
      <c r="F7" s="47">
        <f t="shared" si="0"/>
        <v>154707</v>
      </c>
      <c r="G7" s="47">
        <f t="shared" si="0"/>
        <v>179182</v>
      </c>
      <c r="H7" s="47">
        <f t="shared" si="0"/>
        <v>201806</v>
      </c>
      <c r="I7" s="47">
        <f t="shared" si="0"/>
        <v>251925</v>
      </c>
      <c r="J7" s="47">
        <f t="shared" si="0"/>
        <v>78033</v>
      </c>
      <c r="K7" s="47">
        <f t="shared" si="0"/>
        <v>1668657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13423</v>
      </c>
      <c r="C8" s="45">
        <f t="shared" si="1"/>
        <v>13112</v>
      </c>
      <c r="D8" s="45">
        <f t="shared" si="1"/>
        <v>13988</v>
      </c>
      <c r="E8" s="45">
        <f t="shared" si="1"/>
        <v>8148</v>
      </c>
      <c r="F8" s="45">
        <f t="shared" si="1"/>
        <v>10275</v>
      </c>
      <c r="G8" s="45">
        <f t="shared" si="1"/>
        <v>6360</v>
      </c>
      <c r="H8" s="45">
        <f t="shared" si="1"/>
        <v>5381</v>
      </c>
      <c r="I8" s="45">
        <f t="shared" si="1"/>
        <v>13183</v>
      </c>
      <c r="J8" s="45">
        <f t="shared" si="1"/>
        <v>2165</v>
      </c>
      <c r="K8" s="38">
        <f>SUM(B8:J8)</f>
        <v>86035</v>
      </c>
      <c r="L8"/>
      <c r="M8"/>
      <c r="N8"/>
    </row>
    <row r="9" spans="1:14" ht="16.5" customHeight="1">
      <c r="A9" s="22" t="s">
        <v>35</v>
      </c>
      <c r="B9" s="45">
        <v>13410</v>
      </c>
      <c r="C9" s="45">
        <v>13107</v>
      </c>
      <c r="D9" s="45">
        <v>13983</v>
      </c>
      <c r="E9" s="45">
        <v>8115</v>
      </c>
      <c r="F9" s="45">
        <v>10267</v>
      </c>
      <c r="G9" s="45">
        <v>6358</v>
      </c>
      <c r="H9" s="45">
        <v>5381</v>
      </c>
      <c r="I9" s="45">
        <v>13156</v>
      </c>
      <c r="J9" s="45">
        <v>2165</v>
      </c>
      <c r="K9" s="38">
        <f>SUM(B9:J9)</f>
        <v>85942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5</v>
      </c>
      <c r="D10" s="45">
        <v>5</v>
      </c>
      <c r="E10" s="45">
        <v>33</v>
      </c>
      <c r="F10" s="45">
        <v>8</v>
      </c>
      <c r="G10" s="45">
        <v>2</v>
      </c>
      <c r="H10" s="45">
        <v>0</v>
      </c>
      <c r="I10" s="45">
        <v>27</v>
      </c>
      <c r="J10" s="45">
        <v>0</v>
      </c>
      <c r="K10" s="38">
        <f>SUM(B10:J10)</f>
        <v>93</v>
      </c>
      <c r="L10"/>
      <c r="M10"/>
      <c r="N10"/>
    </row>
    <row r="11" spans="1:14" ht="16.5" customHeight="1">
      <c r="A11" s="44" t="s">
        <v>33</v>
      </c>
      <c r="B11" s="43">
        <v>210293</v>
      </c>
      <c r="C11" s="43">
        <v>178719</v>
      </c>
      <c r="D11" s="43">
        <v>243047</v>
      </c>
      <c r="E11" s="43">
        <v>122274</v>
      </c>
      <c r="F11" s="43">
        <v>144432</v>
      </c>
      <c r="G11" s="43">
        <v>172822</v>
      </c>
      <c r="H11" s="43">
        <v>196425</v>
      </c>
      <c r="I11" s="43">
        <v>238742</v>
      </c>
      <c r="J11" s="43">
        <v>75868</v>
      </c>
      <c r="K11" s="38">
        <f>SUM(B11:J11)</f>
        <v>1582622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1.641681726165341</v>
      </c>
      <c r="C15" s="39">
        <v>1.648813507818304</v>
      </c>
      <c r="D15" s="39">
        <v>1.318490312152724</v>
      </c>
      <c r="E15" s="39">
        <v>1.764681767689459</v>
      </c>
      <c r="F15" s="39">
        <v>1.503729220265188</v>
      </c>
      <c r="G15" s="39">
        <v>1.426005607611848</v>
      </c>
      <c r="H15" s="39">
        <v>1.400698700518146</v>
      </c>
      <c r="I15" s="39">
        <v>1.495032412588553</v>
      </c>
      <c r="J15" s="39">
        <v>1.614324382895351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1265327.56</v>
      </c>
      <c r="C17" s="36">
        <f aca="true" t="shared" si="2" ref="C17:J17">C18+C19+C20+C21+C22+C23+C24</f>
        <v>1192634.0799999998</v>
      </c>
      <c r="D17" s="36">
        <f t="shared" si="2"/>
        <v>1403586.02</v>
      </c>
      <c r="E17" s="36">
        <f t="shared" si="2"/>
        <v>841077.67</v>
      </c>
      <c r="F17" s="36">
        <f t="shared" si="2"/>
        <v>896128.8899999999</v>
      </c>
      <c r="G17" s="36">
        <f t="shared" si="2"/>
        <v>990576.22</v>
      </c>
      <c r="H17" s="36">
        <f t="shared" si="2"/>
        <v>874306.76</v>
      </c>
      <c r="I17" s="36">
        <f t="shared" si="2"/>
        <v>1196638.24</v>
      </c>
      <c r="J17" s="36">
        <f t="shared" si="2"/>
        <v>441634.79</v>
      </c>
      <c r="K17" s="36">
        <f aca="true" t="shared" si="3" ref="K17:K24">SUM(B17:J17)</f>
        <v>9101910.229999999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750925.13</v>
      </c>
      <c r="C18" s="30">
        <f t="shared" si="4"/>
        <v>706820.5</v>
      </c>
      <c r="D18" s="30">
        <f t="shared" si="4"/>
        <v>1049088.35</v>
      </c>
      <c r="E18" s="30">
        <f t="shared" si="4"/>
        <v>463441.53</v>
      </c>
      <c r="F18" s="30">
        <f t="shared" si="4"/>
        <v>581357.96</v>
      </c>
      <c r="G18" s="30">
        <f t="shared" si="4"/>
        <v>680802.01</v>
      </c>
      <c r="H18" s="30">
        <f t="shared" si="4"/>
        <v>611209.83</v>
      </c>
      <c r="I18" s="30">
        <f t="shared" si="4"/>
        <v>770210.3</v>
      </c>
      <c r="J18" s="30">
        <f t="shared" si="4"/>
        <v>270298.51</v>
      </c>
      <c r="K18" s="30">
        <f t="shared" si="3"/>
        <v>5884154.119999999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481854.93</v>
      </c>
      <c r="C19" s="30">
        <f t="shared" si="5"/>
        <v>458594.69</v>
      </c>
      <c r="D19" s="30">
        <f t="shared" si="5"/>
        <v>334124.48</v>
      </c>
      <c r="E19" s="30">
        <f t="shared" si="5"/>
        <v>354385.29</v>
      </c>
      <c r="F19" s="30">
        <f t="shared" si="5"/>
        <v>292846.99</v>
      </c>
      <c r="G19" s="30">
        <f t="shared" si="5"/>
        <v>290025.47</v>
      </c>
      <c r="H19" s="30">
        <f t="shared" si="5"/>
        <v>244910.98</v>
      </c>
      <c r="I19" s="30">
        <f t="shared" si="5"/>
        <v>381279.06</v>
      </c>
      <c r="J19" s="30">
        <f t="shared" si="5"/>
        <v>166050.97</v>
      </c>
      <c r="K19" s="30">
        <f t="shared" si="3"/>
        <v>3004072.8600000003</v>
      </c>
      <c r="L19"/>
      <c r="M19"/>
      <c r="N19"/>
    </row>
    <row r="20" spans="1:14" ht="16.5" customHeight="1">
      <c r="A20" s="18" t="s">
        <v>28</v>
      </c>
      <c r="B20" s="30">
        <v>31766.3</v>
      </c>
      <c r="C20" s="30">
        <v>24447.01</v>
      </c>
      <c r="D20" s="30">
        <v>20948.43</v>
      </c>
      <c r="E20" s="30">
        <v>20478.97</v>
      </c>
      <c r="F20" s="30">
        <v>20538</v>
      </c>
      <c r="G20" s="30">
        <v>18987.4</v>
      </c>
      <c r="H20" s="30">
        <v>23727.27</v>
      </c>
      <c r="I20" s="30">
        <v>42377</v>
      </c>
      <c r="J20" s="30">
        <v>11269.2</v>
      </c>
      <c r="K20" s="30">
        <f t="shared" si="3"/>
        <v>214539.58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-604.74</v>
      </c>
      <c r="C23" s="30">
        <v>0</v>
      </c>
      <c r="D23" s="30">
        <v>0</v>
      </c>
      <c r="E23" s="30">
        <v>0</v>
      </c>
      <c r="F23" s="30">
        <v>0</v>
      </c>
      <c r="G23" s="30">
        <v>-624.6</v>
      </c>
      <c r="H23" s="30">
        <v>0</v>
      </c>
      <c r="I23" s="30">
        <v>0</v>
      </c>
      <c r="J23" s="30">
        <v>0</v>
      </c>
      <c r="K23" s="30">
        <f t="shared" si="3"/>
        <v>-1229.3400000000001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-119329.27</v>
      </c>
      <c r="C27" s="30">
        <f t="shared" si="6"/>
        <v>-62717.420000000006</v>
      </c>
      <c r="D27" s="30">
        <f t="shared" si="6"/>
        <v>-96808.16</v>
      </c>
      <c r="E27" s="30">
        <f t="shared" si="6"/>
        <v>-101843.4</v>
      </c>
      <c r="F27" s="30">
        <f t="shared" si="6"/>
        <v>-45174.8</v>
      </c>
      <c r="G27" s="30">
        <f t="shared" si="6"/>
        <v>-91072.54</v>
      </c>
      <c r="H27" s="30">
        <f t="shared" si="6"/>
        <v>-38779.16</v>
      </c>
      <c r="I27" s="30">
        <f t="shared" si="6"/>
        <v>-81455.17</v>
      </c>
      <c r="J27" s="30">
        <f t="shared" si="6"/>
        <v>-22330.22</v>
      </c>
      <c r="K27" s="30">
        <f aca="true" t="shared" si="7" ref="K27:K35">SUM(B27:J27)</f>
        <v>-659510.14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-119329.27</v>
      </c>
      <c r="C28" s="30">
        <f t="shared" si="8"/>
        <v>-62717.420000000006</v>
      </c>
      <c r="D28" s="30">
        <f t="shared" si="8"/>
        <v>-77695</v>
      </c>
      <c r="E28" s="30">
        <f t="shared" si="8"/>
        <v>-101843.4</v>
      </c>
      <c r="F28" s="30">
        <f t="shared" si="8"/>
        <v>-45174.8</v>
      </c>
      <c r="G28" s="30">
        <f t="shared" si="8"/>
        <v>-91072.54</v>
      </c>
      <c r="H28" s="30">
        <f t="shared" si="8"/>
        <v>-38779.16</v>
      </c>
      <c r="I28" s="30">
        <f t="shared" si="8"/>
        <v>-81455.17</v>
      </c>
      <c r="J28" s="30">
        <f t="shared" si="8"/>
        <v>-16797.06</v>
      </c>
      <c r="K28" s="30">
        <f t="shared" si="7"/>
        <v>-634863.8200000001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-59004</v>
      </c>
      <c r="C29" s="30">
        <f aca="true" t="shared" si="9" ref="C29:J29">-ROUND((C9)*$E$3,2)</f>
        <v>-57670.8</v>
      </c>
      <c r="D29" s="30">
        <f t="shared" si="9"/>
        <v>-61525.2</v>
      </c>
      <c r="E29" s="30">
        <f t="shared" si="9"/>
        <v>-35706</v>
      </c>
      <c r="F29" s="30">
        <f t="shared" si="9"/>
        <v>-45174.8</v>
      </c>
      <c r="G29" s="30">
        <f t="shared" si="9"/>
        <v>-27975.2</v>
      </c>
      <c r="H29" s="30">
        <f t="shared" si="9"/>
        <v>-23676.4</v>
      </c>
      <c r="I29" s="30">
        <f t="shared" si="9"/>
        <v>-57886.4</v>
      </c>
      <c r="J29" s="30">
        <f t="shared" si="9"/>
        <v>-9526</v>
      </c>
      <c r="K29" s="30">
        <f t="shared" si="7"/>
        <v>-378144.80000000005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-1636.8</v>
      </c>
      <c r="C31" s="30">
        <v>-308</v>
      </c>
      <c r="D31" s="30">
        <v>-585.2</v>
      </c>
      <c r="E31" s="30">
        <v>-616</v>
      </c>
      <c r="F31" s="26">
        <v>0</v>
      </c>
      <c r="G31" s="30">
        <v>-831.6</v>
      </c>
      <c r="H31" s="30">
        <v>-124.1</v>
      </c>
      <c r="I31" s="30">
        <v>-193.68</v>
      </c>
      <c r="J31" s="30">
        <v>-59.75</v>
      </c>
      <c r="K31" s="30">
        <f t="shared" si="7"/>
        <v>-4355.13</v>
      </c>
      <c r="L31"/>
      <c r="M31"/>
      <c r="N31"/>
    </row>
    <row r="32" spans="1:14" ht="16.5" customHeight="1">
      <c r="A32" s="25" t="s">
        <v>21</v>
      </c>
      <c r="B32" s="30">
        <v>-58688.47</v>
      </c>
      <c r="C32" s="30">
        <v>-4738.62</v>
      </c>
      <c r="D32" s="30">
        <v>-15584.6</v>
      </c>
      <c r="E32" s="30">
        <v>-65521.4</v>
      </c>
      <c r="F32" s="26">
        <v>0</v>
      </c>
      <c r="G32" s="30">
        <v>-62265.74</v>
      </c>
      <c r="H32" s="30">
        <v>-14978.66</v>
      </c>
      <c r="I32" s="30">
        <v>-23375.09</v>
      </c>
      <c r="J32" s="30">
        <v>-7211.31</v>
      </c>
      <c r="K32" s="30">
        <f t="shared" si="7"/>
        <v>-252363.88999999998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1145998.29</v>
      </c>
      <c r="C47" s="27">
        <f aca="true" t="shared" si="11" ref="C47:J47">IF(C17+C27+C48&lt;0,0,C17+C27+C48)</f>
        <v>1129916.66</v>
      </c>
      <c r="D47" s="27">
        <f t="shared" si="11"/>
        <v>1306777.86</v>
      </c>
      <c r="E47" s="27">
        <f t="shared" si="11"/>
        <v>739234.27</v>
      </c>
      <c r="F47" s="27">
        <f t="shared" si="11"/>
        <v>850954.0899999999</v>
      </c>
      <c r="G47" s="27">
        <f t="shared" si="11"/>
        <v>899503.6799999999</v>
      </c>
      <c r="H47" s="27">
        <f t="shared" si="11"/>
        <v>835527.6</v>
      </c>
      <c r="I47" s="27">
        <f t="shared" si="11"/>
        <v>1115183.07</v>
      </c>
      <c r="J47" s="27">
        <f t="shared" si="11"/>
        <v>419304.56999999995</v>
      </c>
      <c r="K47" s="20">
        <f>SUM(B47:J47)</f>
        <v>8442400.09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1145998.29</v>
      </c>
      <c r="C53" s="10">
        <f t="shared" si="13"/>
        <v>1129916.66</v>
      </c>
      <c r="D53" s="10">
        <f t="shared" si="13"/>
        <v>1306777.86</v>
      </c>
      <c r="E53" s="10">
        <f t="shared" si="13"/>
        <v>739234.28</v>
      </c>
      <c r="F53" s="10">
        <f t="shared" si="13"/>
        <v>850954.1</v>
      </c>
      <c r="G53" s="10">
        <f t="shared" si="13"/>
        <v>899503.68</v>
      </c>
      <c r="H53" s="10">
        <f t="shared" si="13"/>
        <v>835527.6</v>
      </c>
      <c r="I53" s="10">
        <f>SUM(I54:I66)</f>
        <v>1115183.0699999998</v>
      </c>
      <c r="J53" s="10">
        <f t="shared" si="13"/>
        <v>419304.56</v>
      </c>
      <c r="K53" s="5">
        <f>SUM(K54:K66)</f>
        <v>8442400.1</v>
      </c>
      <c r="L53" s="9"/>
    </row>
    <row r="54" spans="1:11" ht="16.5" customHeight="1">
      <c r="A54" s="7" t="s">
        <v>60</v>
      </c>
      <c r="B54" s="8">
        <v>1001602.51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1001602.51</v>
      </c>
    </row>
    <row r="55" spans="1:11" ht="16.5" customHeight="1">
      <c r="A55" s="7" t="s">
        <v>61</v>
      </c>
      <c r="B55" s="8">
        <v>144395.78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144395.78</v>
      </c>
    </row>
    <row r="56" spans="1:11" ht="16.5" customHeight="1">
      <c r="A56" s="7" t="s">
        <v>4</v>
      </c>
      <c r="B56" s="6">
        <v>0</v>
      </c>
      <c r="C56" s="8">
        <v>1129916.66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1129916.66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1306777.86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1306777.86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739234.28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739234.28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850954.1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850954.1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899503.68</v>
      </c>
      <c r="H60" s="6">
        <v>0</v>
      </c>
      <c r="I60" s="6">
        <v>0</v>
      </c>
      <c r="J60" s="6">
        <v>0</v>
      </c>
      <c r="K60" s="5">
        <f t="shared" si="14"/>
        <v>899503.68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835527.6</v>
      </c>
      <c r="I61" s="6">
        <v>0</v>
      </c>
      <c r="J61" s="6">
        <v>0</v>
      </c>
      <c r="K61" s="5">
        <f t="shared" si="14"/>
        <v>835527.6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407933.97</v>
      </c>
      <c r="J63" s="6">
        <v>0</v>
      </c>
      <c r="K63" s="5">
        <f t="shared" si="14"/>
        <v>407933.97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707249.1</v>
      </c>
      <c r="J64" s="6">
        <v>0</v>
      </c>
      <c r="K64" s="5">
        <f t="shared" si="14"/>
        <v>707249.1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419304.56</v>
      </c>
      <c r="K65" s="5">
        <f t="shared" si="14"/>
        <v>419304.56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2021-05-05T17:35:27Z</dcterms:modified>
  <cp:category/>
  <cp:version/>
  <cp:contentType/>
  <cp:contentStatus/>
</cp:coreProperties>
</file>