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<sst xmlns="http://schemas.openxmlformats.org/spreadsheetml/2006/main" count="74" uniqueCount="73">
  <si>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</si>
  <si>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</si>
  <si>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</si>
  <si>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</si>
  <si>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</si>
  <si>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</si>
  <si>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</si>
  <si>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</si>
  <si>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</si>
  <si>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</si>
  <si>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</si>
  <si>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</si>
  <si>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</si>
  <si>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</si>
  <si>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</si>
  <si>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</si>
  <si>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</si>
  <si>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</si>
  <si>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</si>
  <si>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</si>
  <si>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</si>
  <si>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</si>
  <si>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</si>
  <si>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</si>
  <si>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</si>
  <si>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</si>
  <si>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</si>
  <si>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</si>
  <si>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</si>
  <si>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</si>
  <si>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</si>
  <si>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</si>
  <si>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</si>
  <si>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</si>
  <si>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</si>
  <si>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</si>
  <si>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</si>
  <si>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</si>
  <si>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</si>
  <si>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</si>
  <si>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</si>
  <si>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</si>
  <si>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</si>
  <si>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</si>
  <si>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</si>
  <si>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</si>
  <si>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</si>
  <si>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</si>
  <si>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</si>
  <si>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</si>
  <si>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</si>
  <si>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</si>
  <si>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</si>
  <si>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</si>
  <si>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</si>
  <si>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</si>
  <si>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</si>
  <si>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</si>
  <si>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</si>
  <si>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</si>
  <si>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</si>
  <si>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</si>
  <si>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</si>
  <si>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</si>
  <si>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</si>
  <si>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</si>
  <si>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</si>
  <si>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</si>
  <si>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</si>
  <si>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</si>
  <si>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</si>
  <si>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</si>
  <si>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28/04/21 - VENCIMENTO 05/05/21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</si>
</sst>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223140</v>
      </c>
      <c r="C7" s="47">
        <f t="shared" si="0"/>
        <v>192197</v>
      </c>
      <c r="D7" s="47">
        <f t="shared" si="0"/>
        <v>260516</v>
      </c>
      <c r="E7" s="47">
        <f t="shared" si="0"/>
        <v>130225</v>
      </c>
      <c r="F7" s="47">
        <f t="shared" si="0"/>
        <v>154604</v>
      </c>
      <c r="G7" s="47">
        <f t="shared" si="0"/>
        <v>178981</v>
      </c>
      <c r="H7" s="47">
        <f t="shared" si="0"/>
        <v>200925</v>
      </c>
      <c r="I7" s="47">
        <f t="shared" si="0"/>
        <v>253505</v>
      </c>
      <c r="J7" s="47">
        <f t="shared" si="0"/>
        <v>77377</v>
      </c>
      <c r="K7" s="47">
        <f t="shared" si="0"/>
        <v>1671470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13347</v>
      </c>
      <c r="C8" s="45">
        <f t="shared" si="1"/>
        <v>12647</v>
      </c>
      <c r="D8" s="45">
        <f t="shared" si="1"/>
        <v>14128</v>
      </c>
      <c r="E8" s="45">
        <f t="shared" si="1"/>
        <v>7910</v>
      </c>
      <c r="F8" s="45">
        <f t="shared" si="1"/>
        <v>10085</v>
      </c>
      <c r="G8" s="45">
        <f t="shared" si="1"/>
        <v>6178</v>
      </c>
      <c r="H8" s="45">
        <f t="shared" si="1"/>
        <v>5313</v>
      </c>
      <c r="I8" s="45">
        <f t="shared" si="1"/>
        <v>13109</v>
      </c>
      <c r="J8" s="45">
        <f t="shared" si="1"/>
        <v>2218</v>
      </c>
      <c r="K8" s="38">
        <f>SUM(B8:J8)</f>
        <v>84935</v>
      </c>
      <c r="L8"/>
      <c r="M8"/>
      <c r="N8"/>
    </row>
    <row r="9" spans="1:14" ht="16.5" customHeight="1">
      <c r="A9" s="22" t="s">
        <v>35</v>
      </c>
      <c r="B9" s="45">
        <v>13334</v>
      </c>
      <c r="C9" s="45">
        <v>12644</v>
      </c>
      <c r="D9" s="45">
        <v>14125</v>
      </c>
      <c r="E9" s="45">
        <v>7883</v>
      </c>
      <c r="F9" s="45">
        <v>10078</v>
      </c>
      <c r="G9" s="45">
        <v>6178</v>
      </c>
      <c r="H9" s="45">
        <v>5313</v>
      </c>
      <c r="I9" s="45">
        <v>13087</v>
      </c>
      <c r="J9" s="45">
        <v>2218</v>
      </c>
      <c r="K9" s="38">
        <f>SUM(B9:J9)</f>
        <v>84860</v>
      </c>
      <c r="L9"/>
      <c r="M9"/>
      <c r="N9"/>
    </row>
    <row r="10" spans="1:14" ht="16.5" customHeight="1">
      <c r="A10" s="22" t="s">
        <v>34</v>
      </c>
      <c r="B10" s="45">
        <v>13</v>
      </c>
      <c r="C10" s="45">
        <v>3</v>
      </c>
      <c r="D10" s="45">
        <v>3</v>
      </c>
      <c r="E10" s="45">
        <v>27</v>
      </c>
      <c r="F10" s="45">
        <v>7</v>
      </c>
      <c r="G10" s="45">
        <v>0</v>
      </c>
      <c r="H10" s="45">
        <v>0</v>
      </c>
      <c r="I10" s="45">
        <v>22</v>
      </c>
      <c r="J10" s="45">
        <v>0</v>
      </c>
      <c r="K10" s="38">
        <f>SUM(B10:J10)</f>
        <v>75</v>
      </c>
      <c r="L10"/>
      <c r="M10"/>
      <c r="N10"/>
    </row>
    <row r="11" spans="1:14" ht="16.5" customHeight="1">
      <c r="A11" s="44" t="s">
        <v>33</v>
      </c>
      <c r="B11" s="43">
        <v>209793</v>
      </c>
      <c r="C11" s="43">
        <v>179550</v>
      </c>
      <c r="D11" s="43">
        <v>246388</v>
      </c>
      <c r="E11" s="43">
        <v>122315</v>
      </c>
      <c r="F11" s="43">
        <v>144519</v>
      </c>
      <c r="G11" s="43">
        <v>172803</v>
      </c>
      <c r="H11" s="43">
        <v>195612</v>
      </c>
      <c r="I11" s="43">
        <v>240396</v>
      </c>
      <c r="J11" s="43">
        <v>75159</v>
      </c>
      <c r="K11" s="38">
        <f>SUM(B11:J11)</f>
        <v>1586535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1.648062563341387</v>
      </c>
      <c r="C15" s="39">
        <v>1.640023165578188</v>
      </c>
      <c r="D15" s="39">
        <v>1.309780131879039</v>
      </c>
      <c r="E15" s="39">
        <v>1.771139095715938</v>
      </c>
      <c r="F15" s="39">
        <v>1.500810736828545</v>
      </c>
      <c r="G15" s="39">
        <v>1.424100663600661</v>
      </c>
      <c r="H15" s="39">
        <v>1.405580636352165</v>
      </c>
      <c r="I15" s="39">
        <v>1.489824593052978</v>
      </c>
      <c r="J15" s="39">
        <v>1.618937487931115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1267126.41</v>
      </c>
      <c r="C17" s="36">
        <f aca="true" t="shared" si="2" ref="C17:J17">C18+C19+C20+C21+C22+C23+C24</f>
        <v>1187469.13</v>
      </c>
      <c r="D17" s="36">
        <f t="shared" si="2"/>
        <v>1413923.04</v>
      </c>
      <c r="E17" s="36">
        <f t="shared" si="2"/>
        <v>842126.68</v>
      </c>
      <c r="F17" s="36">
        <f t="shared" si="2"/>
        <v>893918.36</v>
      </c>
      <c r="G17" s="36">
        <f t="shared" si="2"/>
        <v>988233.85</v>
      </c>
      <c r="H17" s="36">
        <f t="shared" si="2"/>
        <v>873578.4300000002</v>
      </c>
      <c r="I17" s="36">
        <f t="shared" si="2"/>
        <v>1200182.4799999997</v>
      </c>
      <c r="J17" s="36">
        <f t="shared" si="2"/>
        <v>439083.26</v>
      </c>
      <c r="K17" s="36">
        <f aca="true" t="shared" si="3" ref="K17:K24">SUM(B17:J17)</f>
        <v>9105641.64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748991.72</v>
      </c>
      <c r="C18" s="30">
        <f t="shared" si="4"/>
        <v>708169.07</v>
      </c>
      <c r="D18" s="30">
        <f t="shared" si="4"/>
        <v>1063296.05</v>
      </c>
      <c r="E18" s="30">
        <f t="shared" si="4"/>
        <v>462741.52</v>
      </c>
      <c r="F18" s="30">
        <f t="shared" si="4"/>
        <v>580970.91</v>
      </c>
      <c r="G18" s="30">
        <f t="shared" si="4"/>
        <v>680038.31</v>
      </c>
      <c r="H18" s="30">
        <f t="shared" si="4"/>
        <v>608541.55</v>
      </c>
      <c r="I18" s="30">
        <f t="shared" si="4"/>
        <v>775040.84</v>
      </c>
      <c r="J18" s="30">
        <f t="shared" si="4"/>
        <v>268026.19</v>
      </c>
      <c r="K18" s="30">
        <f t="shared" si="3"/>
        <v>5895816.16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485393.49</v>
      </c>
      <c r="C19" s="30">
        <f t="shared" si="5"/>
        <v>453244.61</v>
      </c>
      <c r="D19" s="30">
        <f t="shared" si="5"/>
        <v>329387.99</v>
      </c>
      <c r="E19" s="30">
        <f t="shared" si="5"/>
        <v>356838.08</v>
      </c>
      <c r="F19" s="30">
        <f t="shared" si="5"/>
        <v>290956.47</v>
      </c>
      <c r="G19" s="30">
        <f t="shared" si="5"/>
        <v>288404.7</v>
      </c>
      <c r="H19" s="30">
        <f t="shared" si="5"/>
        <v>246812.67</v>
      </c>
      <c r="I19" s="30">
        <f t="shared" si="5"/>
        <v>379634.06</v>
      </c>
      <c r="J19" s="30">
        <f t="shared" si="5"/>
        <v>165891.46</v>
      </c>
      <c r="K19" s="30">
        <f t="shared" si="3"/>
        <v>2996563.53</v>
      </c>
      <c r="L19"/>
      <c r="M19"/>
      <c r="N19"/>
    </row>
    <row r="20" spans="1:14" ht="16.5" customHeight="1">
      <c r="A20" s="18" t="s">
        <v>28</v>
      </c>
      <c r="B20" s="30">
        <v>31960</v>
      </c>
      <c r="C20" s="30">
        <v>23283.57</v>
      </c>
      <c r="D20" s="30">
        <v>21814.24</v>
      </c>
      <c r="E20" s="30">
        <v>19775.2</v>
      </c>
      <c r="F20" s="30">
        <v>20605.04</v>
      </c>
      <c r="G20" s="30">
        <v>19029.5</v>
      </c>
      <c r="H20" s="30">
        <v>23765.53</v>
      </c>
      <c r="I20" s="30">
        <v>42735.7</v>
      </c>
      <c r="J20" s="30">
        <v>11149.5</v>
      </c>
      <c r="K20" s="30">
        <f t="shared" si="3"/>
        <v>214118.27999999997</v>
      </c>
      <c r="L20"/>
      <c r="M20"/>
      <c r="N20"/>
    </row>
    <row r="21" spans="1:14" ht="16.5" customHeight="1">
      <c r="A21" s="18" t="s">
        <v>27</v>
      </c>
      <c r="B21" s="30">
        <v>1385.94</v>
      </c>
      <c r="C21" s="34">
        <v>2771.88</v>
      </c>
      <c r="D21" s="34">
        <v>4157.82</v>
      </c>
      <c r="E21" s="30">
        <v>2771.88</v>
      </c>
      <c r="F21" s="30">
        <v>1385.94</v>
      </c>
      <c r="G21" s="34">
        <v>1385.94</v>
      </c>
      <c r="H21" s="34">
        <v>2771.88</v>
      </c>
      <c r="I21" s="34">
        <v>2771.88</v>
      </c>
      <c r="J21" s="34">
        <v>1385.94</v>
      </c>
      <c r="K21" s="30">
        <f t="shared" si="3"/>
        <v>20789.100000000002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-4733.06</v>
      </c>
      <c r="E22" s="30">
        <v>0</v>
      </c>
      <c r="F22" s="30">
        <v>0</v>
      </c>
      <c r="G22" s="30">
        <v>0</v>
      </c>
      <c r="H22" s="30">
        <v>-8313.2</v>
      </c>
      <c r="I22" s="30">
        <v>0</v>
      </c>
      <c r="J22" s="30">
        <v>-7369.83</v>
      </c>
      <c r="K22" s="30">
        <f t="shared" si="3"/>
        <v>-20416.090000000004</v>
      </c>
      <c r="L22"/>
      <c r="M22"/>
      <c r="N22"/>
    </row>
    <row r="23" spans="1:14" ht="16.5" customHeight="1">
      <c r="A23" s="18" t="s">
        <v>69</v>
      </c>
      <c r="B23" s="30">
        <v>-604.74</v>
      </c>
      <c r="C23" s="30">
        <v>0</v>
      </c>
      <c r="D23" s="30">
        <v>0</v>
      </c>
      <c r="E23" s="30">
        <v>0</v>
      </c>
      <c r="F23" s="30">
        <v>0</v>
      </c>
      <c r="G23" s="30">
        <v>-624.6</v>
      </c>
      <c r="H23" s="30">
        <v>0</v>
      </c>
      <c r="I23" s="30">
        <v>0</v>
      </c>
      <c r="J23" s="30">
        <v>0</v>
      </c>
      <c r="K23" s="30">
        <f t="shared" si="3"/>
        <v>-1229.3400000000001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-122948.64</v>
      </c>
      <c r="C27" s="30">
        <f t="shared" si="6"/>
        <v>-63272.2</v>
      </c>
      <c r="D27" s="30">
        <f t="shared" si="6"/>
        <v>-101298.94</v>
      </c>
      <c r="E27" s="30">
        <f t="shared" si="6"/>
        <v>-114711.17</v>
      </c>
      <c r="F27" s="30">
        <f t="shared" si="6"/>
        <v>-44343.2</v>
      </c>
      <c r="G27" s="30">
        <f t="shared" si="6"/>
        <v>-111090.48</v>
      </c>
      <c r="H27" s="30">
        <f t="shared" si="6"/>
        <v>-39681.36</v>
      </c>
      <c r="I27" s="30">
        <f t="shared" si="6"/>
        <v>-83026.42</v>
      </c>
      <c r="J27" s="30">
        <f t="shared" si="6"/>
        <v>-23141.81</v>
      </c>
      <c r="K27" s="30">
        <f aca="true" t="shared" si="7" ref="K27:K35">SUM(B27:J27)</f>
        <v>-703514.2200000001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-122948.64</v>
      </c>
      <c r="C28" s="30">
        <f t="shared" si="8"/>
        <v>-63272.2</v>
      </c>
      <c r="D28" s="30">
        <f t="shared" si="8"/>
        <v>-82185.78</v>
      </c>
      <c r="E28" s="30">
        <f t="shared" si="8"/>
        <v>-114711.17</v>
      </c>
      <c r="F28" s="30">
        <f t="shared" si="8"/>
        <v>-44343.2</v>
      </c>
      <c r="G28" s="30">
        <f t="shared" si="8"/>
        <v>-111090.48</v>
      </c>
      <c r="H28" s="30">
        <f t="shared" si="8"/>
        <v>-39681.36</v>
      </c>
      <c r="I28" s="30">
        <f t="shared" si="8"/>
        <v>-83026.42</v>
      </c>
      <c r="J28" s="30">
        <f t="shared" si="8"/>
        <v>-17608.65</v>
      </c>
      <c r="K28" s="30">
        <f t="shared" si="7"/>
        <v>-678867.9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-58669.6</v>
      </c>
      <c r="C29" s="30">
        <f aca="true" t="shared" si="9" ref="C29:J29">-ROUND((C9)*$E$3,2)</f>
        <v>-55633.6</v>
      </c>
      <c r="D29" s="30">
        <f t="shared" si="9"/>
        <v>-62150</v>
      </c>
      <c r="E29" s="30">
        <f t="shared" si="9"/>
        <v>-34685.2</v>
      </c>
      <c r="F29" s="30">
        <f t="shared" si="9"/>
        <v>-44343.2</v>
      </c>
      <c r="G29" s="30">
        <f t="shared" si="9"/>
        <v>-27183.2</v>
      </c>
      <c r="H29" s="30">
        <f t="shared" si="9"/>
        <v>-23377.2</v>
      </c>
      <c r="I29" s="30">
        <f t="shared" si="9"/>
        <v>-57582.8</v>
      </c>
      <c r="J29" s="30">
        <f t="shared" si="9"/>
        <v>-9759.2</v>
      </c>
      <c r="K29" s="30">
        <f t="shared" si="7"/>
        <v>-373384.00000000006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-1007.6</v>
      </c>
      <c r="C31" s="30">
        <v>-607.2</v>
      </c>
      <c r="D31" s="30">
        <v>-453.2</v>
      </c>
      <c r="E31" s="30">
        <v>-668.8</v>
      </c>
      <c r="F31" s="26">
        <v>0</v>
      </c>
      <c r="G31" s="30">
        <v>-308</v>
      </c>
      <c r="H31" s="30">
        <v>-82.74</v>
      </c>
      <c r="I31" s="30">
        <v>-129.11</v>
      </c>
      <c r="J31" s="30">
        <v>-39.83</v>
      </c>
      <c r="K31" s="30">
        <f t="shared" si="7"/>
        <v>-3296.48</v>
      </c>
      <c r="L31"/>
      <c r="M31"/>
      <c r="N31"/>
    </row>
    <row r="32" spans="1:14" ht="16.5" customHeight="1">
      <c r="A32" s="25" t="s">
        <v>21</v>
      </c>
      <c r="B32" s="30">
        <v>-63271.44</v>
      </c>
      <c r="C32" s="30">
        <v>-7031.4</v>
      </c>
      <c r="D32" s="30">
        <v>-19582.58</v>
      </c>
      <c r="E32" s="30">
        <v>-79357.17</v>
      </c>
      <c r="F32" s="26">
        <v>0</v>
      </c>
      <c r="G32" s="30">
        <v>-83599.28</v>
      </c>
      <c r="H32" s="30">
        <v>-16221.42</v>
      </c>
      <c r="I32" s="30">
        <v>-25314.51</v>
      </c>
      <c r="J32" s="30">
        <v>-7809.62</v>
      </c>
      <c r="K32" s="30">
        <f t="shared" si="7"/>
        <v>-302187.42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-19113.16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-5533.16</v>
      </c>
      <c r="K33" s="30">
        <f t="shared" si="7"/>
        <v>-24646.32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-19113.16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-5533.16</v>
      </c>
      <c r="K34" s="30">
        <f t="shared" si="7"/>
        <v>-24646.32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1144177.77</v>
      </c>
      <c r="C47" s="27">
        <f aca="true" t="shared" si="11" ref="C47:J47">IF(C17+C27+C48&lt;0,0,C17+C27+C48)</f>
        <v>1124196.93</v>
      </c>
      <c r="D47" s="27">
        <f t="shared" si="11"/>
        <v>1312624.1</v>
      </c>
      <c r="E47" s="27">
        <f t="shared" si="11"/>
        <v>727415.51</v>
      </c>
      <c r="F47" s="27">
        <f t="shared" si="11"/>
        <v>849575.16</v>
      </c>
      <c r="G47" s="27">
        <f t="shared" si="11"/>
        <v>877143.37</v>
      </c>
      <c r="H47" s="27">
        <f t="shared" si="11"/>
        <v>833897.0700000002</v>
      </c>
      <c r="I47" s="27">
        <f t="shared" si="11"/>
        <v>1117156.0599999998</v>
      </c>
      <c r="J47" s="27">
        <f t="shared" si="11"/>
        <v>415941.45</v>
      </c>
      <c r="K47" s="20">
        <f>SUM(B47:J47)</f>
        <v>8402127.42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1144177.78</v>
      </c>
      <c r="C53" s="10">
        <f t="shared" si="13"/>
        <v>1124196.92</v>
      </c>
      <c r="D53" s="10">
        <f t="shared" si="13"/>
        <v>1312624.1</v>
      </c>
      <c r="E53" s="10">
        <f t="shared" si="13"/>
        <v>727415.5</v>
      </c>
      <c r="F53" s="10">
        <f t="shared" si="13"/>
        <v>849575.16</v>
      </c>
      <c r="G53" s="10">
        <f t="shared" si="13"/>
        <v>877143.37</v>
      </c>
      <c r="H53" s="10">
        <f t="shared" si="13"/>
        <v>833897.07</v>
      </c>
      <c r="I53" s="10">
        <f>SUM(I54:I66)</f>
        <v>1117156.06</v>
      </c>
      <c r="J53" s="10">
        <f t="shared" si="13"/>
        <v>415941.45</v>
      </c>
      <c r="K53" s="5">
        <f>SUM(K54:K66)</f>
        <v>8402127.410000002</v>
      </c>
      <c r="L53" s="9"/>
    </row>
    <row r="54" spans="1:11" ht="16.5" customHeight="1">
      <c r="A54" s="7" t="s">
        <v>60</v>
      </c>
      <c r="B54" s="8">
        <v>1000125.8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1000125.8</v>
      </c>
    </row>
    <row r="55" spans="1:11" ht="16.5" customHeight="1">
      <c r="A55" s="7" t="s">
        <v>61</v>
      </c>
      <c r="B55" s="8">
        <v>144051.98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144051.98</v>
      </c>
    </row>
    <row r="56" spans="1:11" ht="16.5" customHeight="1">
      <c r="A56" s="7" t="s">
        <v>4</v>
      </c>
      <c r="B56" s="6">
        <v>0</v>
      </c>
      <c r="C56" s="8">
        <v>1124196.92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1124196.92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1312624.1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1312624.1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727415.5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727415.5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849575.16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849575.16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877143.37</v>
      </c>
      <c r="H60" s="6">
        <v>0</v>
      </c>
      <c r="I60" s="6">
        <v>0</v>
      </c>
      <c r="J60" s="6">
        <v>0</v>
      </c>
      <c r="K60" s="5">
        <f t="shared" si="14"/>
        <v>877143.37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833897.07</v>
      </c>
      <c r="I61" s="6">
        <v>0</v>
      </c>
      <c r="J61" s="6">
        <v>0</v>
      </c>
      <c r="K61" s="5">
        <f t="shared" si="14"/>
        <v>833897.07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408097.11</v>
      </c>
      <c r="J63" s="6">
        <v>0</v>
      </c>
      <c r="K63" s="5">
        <f t="shared" si="14"/>
        <v>408097.11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709058.95</v>
      </c>
      <c r="J64" s="6">
        <v>0</v>
      </c>
      <c r="K64" s="5">
        <f t="shared" si="14"/>
        <v>709058.95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415941.45</v>
      </c>
      <c r="K65" s="5">
        <f t="shared" si="14"/>
        <v>415941.45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2021-05-04T17:50:44Z</dcterms:modified>
  <cp:category/>
  <cp:version/>
  <cp:contentType/>
  <cp:contentStatus/>
</cp:coreProperties>
</file>