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<sst xmlns="http://schemas.openxmlformats.org/spreadsheetml/2006/main" count="74" uniqueCount="73">
  <si>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</si>
  <si>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</si>
  <si>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</si>
  <si>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</si>
  <si>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</si>
  <si>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</si>
  <si>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</si>
  <si>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</si>
  <si>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</si>
  <si>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</si>
  <si>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</si>
  <si>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</si>
  <si>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</si>
  <si>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</si>
  <si>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</si>
  <si>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</si>
  <si>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</si>
  <si>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</si>
  <si>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</si>
  <si>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</si>
  <si>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</si>
  <si>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</si>
  <si>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</si>
  <si>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</si>
  <si>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</si>
  <si>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</si>
  <si>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</si>
  <si>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</si>
  <si>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</si>
  <si>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</si>
  <si>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</si>
  <si>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</si>
  <si>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</si>
  <si>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</si>
  <si>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</si>
  <si>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</si>
  <si>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</si>
  <si>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</si>
  <si>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</si>
  <si>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</si>
  <si>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</si>
  <si>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</si>
  <si>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</si>
  <si>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</si>
  <si>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</si>
  <si>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</si>
  <si>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</si>
  <si>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</si>
  <si>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</si>
  <si>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</si>
  <si>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</si>
  <si>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</si>
  <si>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</si>
  <si>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</si>
  <si>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</si>
  <si>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</si>
  <si>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</si>
  <si>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</si>
  <si>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</si>
  <si>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</si>
  <si>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</si>
  <si>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</si>
  <si>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</si>
  <si>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</si>
  <si>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</si>
  <si>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</si>
  <si>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</si>
  <si>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</si>
  <si>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</si>
  <si>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</si>
  <si>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</si>
  <si>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</si>
  <si>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26/04/21 - VENCIMENTO 03/05/21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</si>
</sst>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213558</v>
      </c>
      <c r="C7" s="47">
        <f t="shared" si="0"/>
        <v>185107</v>
      </c>
      <c r="D7" s="47">
        <f t="shared" si="0"/>
        <v>243562</v>
      </c>
      <c r="E7" s="47">
        <f t="shared" si="0"/>
        <v>126260</v>
      </c>
      <c r="F7" s="47">
        <f t="shared" si="0"/>
        <v>148701</v>
      </c>
      <c r="G7" s="47">
        <f t="shared" si="0"/>
        <v>173370</v>
      </c>
      <c r="H7" s="47">
        <f t="shared" si="0"/>
        <v>192831</v>
      </c>
      <c r="I7" s="47">
        <f t="shared" si="0"/>
        <v>244747</v>
      </c>
      <c r="J7" s="47">
        <f t="shared" si="0"/>
        <v>74993</v>
      </c>
      <c r="K7" s="47">
        <f t="shared" si="0"/>
        <v>1603129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13778</v>
      </c>
      <c r="C8" s="45">
        <f t="shared" si="1"/>
        <v>13458</v>
      </c>
      <c r="D8" s="45">
        <f t="shared" si="1"/>
        <v>14561</v>
      </c>
      <c r="E8" s="45">
        <f t="shared" si="1"/>
        <v>8401</v>
      </c>
      <c r="F8" s="45">
        <f t="shared" si="1"/>
        <v>10036</v>
      </c>
      <c r="G8" s="45">
        <f t="shared" si="1"/>
        <v>6526</v>
      </c>
      <c r="H8" s="45">
        <f t="shared" si="1"/>
        <v>5920</v>
      </c>
      <c r="I8" s="45">
        <f t="shared" si="1"/>
        <v>13627</v>
      </c>
      <c r="J8" s="45">
        <f t="shared" si="1"/>
        <v>2290</v>
      </c>
      <c r="K8" s="38">
        <f>SUM(B8:J8)</f>
        <v>88597</v>
      </c>
      <c r="L8"/>
      <c r="M8"/>
      <c r="N8"/>
    </row>
    <row r="9" spans="1:14" ht="16.5" customHeight="1">
      <c r="A9" s="22" t="s">
        <v>35</v>
      </c>
      <c r="B9" s="45">
        <v>13765</v>
      </c>
      <c r="C9" s="45">
        <v>13456</v>
      </c>
      <c r="D9" s="45">
        <v>14558</v>
      </c>
      <c r="E9" s="45">
        <v>8376</v>
      </c>
      <c r="F9" s="45">
        <v>10033</v>
      </c>
      <c r="G9" s="45">
        <v>6522</v>
      </c>
      <c r="H9" s="45">
        <v>5920</v>
      </c>
      <c r="I9" s="45">
        <v>13603</v>
      </c>
      <c r="J9" s="45">
        <v>2290</v>
      </c>
      <c r="K9" s="38">
        <f>SUM(B9:J9)</f>
        <v>88523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2</v>
      </c>
      <c r="D10" s="45">
        <v>3</v>
      </c>
      <c r="E10" s="45">
        <v>25</v>
      </c>
      <c r="F10" s="45">
        <v>3</v>
      </c>
      <c r="G10" s="45">
        <v>4</v>
      </c>
      <c r="H10" s="45">
        <v>0</v>
      </c>
      <c r="I10" s="45">
        <v>24</v>
      </c>
      <c r="J10" s="45">
        <v>0</v>
      </c>
      <c r="K10" s="38">
        <f>SUM(B10:J10)</f>
        <v>74</v>
      </c>
      <c r="L10"/>
      <c r="M10"/>
      <c r="N10"/>
    </row>
    <row r="11" spans="1:14" ht="16.5" customHeight="1">
      <c r="A11" s="44" t="s">
        <v>33</v>
      </c>
      <c r="B11" s="43">
        <v>199780</v>
      </c>
      <c r="C11" s="43">
        <v>171649</v>
      </c>
      <c r="D11" s="43">
        <v>229001</v>
      </c>
      <c r="E11" s="43">
        <v>117859</v>
      </c>
      <c r="F11" s="43">
        <v>138665</v>
      </c>
      <c r="G11" s="43">
        <v>166844</v>
      </c>
      <c r="H11" s="43">
        <v>186911</v>
      </c>
      <c r="I11" s="43">
        <v>231120</v>
      </c>
      <c r="J11" s="43">
        <v>72703</v>
      </c>
      <c r="K11" s="38">
        <f>SUM(B11:J11)</f>
        <v>1514532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1.685385436001508</v>
      </c>
      <c r="C15" s="39">
        <v>1.690695274285569</v>
      </c>
      <c r="D15" s="39">
        <v>1.388109609225451</v>
      </c>
      <c r="E15" s="39">
        <v>1.789074594535802</v>
      </c>
      <c r="F15" s="39">
        <v>1.554267965667989</v>
      </c>
      <c r="G15" s="39">
        <v>1.456131190373793</v>
      </c>
      <c r="H15" s="39">
        <v>1.451283852055223</v>
      </c>
      <c r="I15" s="39">
        <v>1.534584372684917</v>
      </c>
      <c r="J15" s="39">
        <v>1.671060161017851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1237990.23</v>
      </c>
      <c r="C17" s="36">
        <f aca="true" t="shared" si="2" ref="C17:J17">C18+C19+C20+C21+C22+C23+C24</f>
        <v>1178684.3299999998</v>
      </c>
      <c r="D17" s="36">
        <f t="shared" si="2"/>
        <v>1400413.0599999998</v>
      </c>
      <c r="E17" s="36">
        <f t="shared" si="2"/>
        <v>824723.21</v>
      </c>
      <c r="F17" s="36">
        <f t="shared" si="2"/>
        <v>890752.5199999999</v>
      </c>
      <c r="G17" s="36">
        <f t="shared" si="2"/>
        <v>979123.5599999999</v>
      </c>
      <c r="H17" s="36">
        <f t="shared" si="2"/>
        <v>865892.4400000001</v>
      </c>
      <c r="I17" s="36">
        <f t="shared" si="2"/>
        <v>1193911.3599999999</v>
      </c>
      <c r="J17" s="36">
        <f t="shared" si="2"/>
        <v>439063.68</v>
      </c>
      <c r="K17" s="36">
        <f aca="true" t="shared" si="3" ref="K17:K24">SUM(B17:J17)</f>
        <v>9010554.389999999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716828.78</v>
      </c>
      <c r="C18" s="30">
        <f t="shared" si="4"/>
        <v>682045.25</v>
      </c>
      <c r="D18" s="30">
        <f t="shared" si="4"/>
        <v>994098.3</v>
      </c>
      <c r="E18" s="30">
        <f t="shared" si="4"/>
        <v>448652.28</v>
      </c>
      <c r="F18" s="30">
        <f t="shared" si="4"/>
        <v>558788.62</v>
      </c>
      <c r="G18" s="30">
        <f t="shared" si="4"/>
        <v>658719.32</v>
      </c>
      <c r="H18" s="30">
        <f t="shared" si="4"/>
        <v>584027.25</v>
      </c>
      <c r="I18" s="30">
        <f t="shared" si="4"/>
        <v>748265</v>
      </c>
      <c r="J18" s="30">
        <f t="shared" si="4"/>
        <v>259768.25</v>
      </c>
      <c r="K18" s="30">
        <f t="shared" si="3"/>
        <v>5651193.050000001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491304.01</v>
      </c>
      <c r="C19" s="30">
        <f t="shared" si="5"/>
        <v>471085.43</v>
      </c>
      <c r="D19" s="30">
        <f t="shared" si="5"/>
        <v>385819.1</v>
      </c>
      <c r="E19" s="30">
        <f t="shared" si="5"/>
        <v>354020.12</v>
      </c>
      <c r="F19" s="30">
        <f t="shared" si="5"/>
        <v>309718.63</v>
      </c>
      <c r="G19" s="30">
        <f t="shared" si="5"/>
        <v>300462.43</v>
      </c>
      <c r="H19" s="30">
        <f t="shared" si="5"/>
        <v>263562.07</v>
      </c>
      <c r="I19" s="30">
        <f t="shared" si="5"/>
        <v>400010.78</v>
      </c>
      <c r="J19" s="30">
        <f t="shared" si="5"/>
        <v>174320.12</v>
      </c>
      <c r="K19" s="30">
        <f t="shared" si="3"/>
        <v>3150302.6900000004</v>
      </c>
      <c r="L19"/>
      <c r="M19"/>
      <c r="N19"/>
    </row>
    <row r="20" spans="1:14" ht="16.5" customHeight="1">
      <c r="A20" s="18" t="s">
        <v>28</v>
      </c>
      <c r="B20" s="30">
        <v>31495.2</v>
      </c>
      <c r="C20" s="30">
        <v>22781.77</v>
      </c>
      <c r="D20" s="30">
        <v>21070.9</v>
      </c>
      <c r="E20" s="30">
        <v>20579.33</v>
      </c>
      <c r="F20" s="30">
        <v>20859.33</v>
      </c>
      <c r="G20" s="30">
        <v>19180.47</v>
      </c>
      <c r="H20" s="30">
        <v>23844.44</v>
      </c>
      <c r="I20" s="30">
        <v>42863.7</v>
      </c>
      <c r="J20" s="30">
        <v>10959.2</v>
      </c>
      <c r="K20" s="30">
        <f t="shared" si="3"/>
        <v>213634.34000000003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-3023.7</v>
      </c>
      <c r="C23" s="30">
        <v>0</v>
      </c>
      <c r="D23" s="30">
        <v>0</v>
      </c>
      <c r="E23" s="30">
        <v>-1300.4</v>
      </c>
      <c r="F23" s="30">
        <v>0</v>
      </c>
      <c r="G23" s="30">
        <v>-624.6</v>
      </c>
      <c r="H23" s="30">
        <v>0</v>
      </c>
      <c r="I23" s="30">
        <v>0</v>
      </c>
      <c r="J23" s="30">
        <v>0</v>
      </c>
      <c r="K23" s="30">
        <f t="shared" si="3"/>
        <v>-4948.700000000001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-84215.57</v>
      </c>
      <c r="C27" s="30">
        <f t="shared" si="6"/>
        <v>-62512</v>
      </c>
      <c r="D27" s="30">
        <f t="shared" si="6"/>
        <v>-92344.94</v>
      </c>
      <c r="E27" s="30">
        <f t="shared" si="6"/>
        <v>-82456.23000000001</v>
      </c>
      <c r="F27" s="30">
        <f t="shared" si="6"/>
        <v>-44145.2</v>
      </c>
      <c r="G27" s="30">
        <f t="shared" si="6"/>
        <v>-75287.25</v>
      </c>
      <c r="H27" s="30">
        <f t="shared" si="6"/>
        <v>-37314.229999999996</v>
      </c>
      <c r="I27" s="30">
        <f t="shared" si="6"/>
        <v>-77434.84</v>
      </c>
      <c r="J27" s="30">
        <f t="shared" si="6"/>
        <v>-21033.170000000002</v>
      </c>
      <c r="K27" s="30">
        <f aca="true" t="shared" si="7" ref="K27:K35">SUM(B27:J27)</f>
        <v>-576743.43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-84215.57</v>
      </c>
      <c r="C28" s="30">
        <f t="shared" si="8"/>
        <v>-62512</v>
      </c>
      <c r="D28" s="30">
        <f t="shared" si="8"/>
        <v>-73231.78</v>
      </c>
      <c r="E28" s="30">
        <f t="shared" si="8"/>
        <v>-82456.23000000001</v>
      </c>
      <c r="F28" s="30">
        <f t="shared" si="8"/>
        <v>-44145.2</v>
      </c>
      <c r="G28" s="30">
        <f t="shared" si="8"/>
        <v>-75287.25</v>
      </c>
      <c r="H28" s="30">
        <f t="shared" si="8"/>
        <v>-37314.229999999996</v>
      </c>
      <c r="I28" s="30">
        <f t="shared" si="8"/>
        <v>-77434.84</v>
      </c>
      <c r="J28" s="30">
        <f t="shared" si="8"/>
        <v>-15500.010000000002</v>
      </c>
      <c r="K28" s="30">
        <f t="shared" si="7"/>
        <v>-552097.11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-60566</v>
      </c>
      <c r="C29" s="30">
        <f aca="true" t="shared" si="9" ref="C29:J29">-ROUND((C9)*$E$3,2)</f>
        <v>-59206.4</v>
      </c>
      <c r="D29" s="30">
        <f t="shared" si="9"/>
        <v>-64055.2</v>
      </c>
      <c r="E29" s="30">
        <f t="shared" si="9"/>
        <v>-36854.4</v>
      </c>
      <c r="F29" s="30">
        <f t="shared" si="9"/>
        <v>-44145.2</v>
      </c>
      <c r="G29" s="30">
        <f t="shared" si="9"/>
        <v>-28696.8</v>
      </c>
      <c r="H29" s="30">
        <f t="shared" si="9"/>
        <v>-26048</v>
      </c>
      <c r="I29" s="30">
        <f t="shared" si="9"/>
        <v>-59853.2</v>
      </c>
      <c r="J29" s="30">
        <f t="shared" si="9"/>
        <v>-10076</v>
      </c>
      <c r="K29" s="30">
        <f t="shared" si="7"/>
        <v>-389501.19999999995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-708.4</v>
      </c>
      <c r="C31" s="30">
        <v>-277.2</v>
      </c>
      <c r="D31" s="30">
        <v>-668.8</v>
      </c>
      <c r="E31" s="30">
        <v>-576.4</v>
      </c>
      <c r="F31" s="26">
        <v>0</v>
      </c>
      <c r="G31" s="30">
        <v>-369.6</v>
      </c>
      <c r="H31" s="30">
        <v>-66.19</v>
      </c>
      <c r="I31" s="30">
        <v>-103.29</v>
      </c>
      <c r="J31" s="30">
        <v>-31.87</v>
      </c>
      <c r="K31" s="30">
        <f t="shared" si="7"/>
        <v>-2801.7499999999995</v>
      </c>
      <c r="L31"/>
      <c r="M31"/>
      <c r="N31"/>
    </row>
    <row r="32" spans="1:14" ht="16.5" customHeight="1">
      <c r="A32" s="25" t="s">
        <v>21</v>
      </c>
      <c r="B32" s="30">
        <v>-22941.17</v>
      </c>
      <c r="C32" s="30">
        <v>-3028.4</v>
      </c>
      <c r="D32" s="30">
        <v>-8507.78</v>
      </c>
      <c r="E32" s="30">
        <v>-45025.43</v>
      </c>
      <c r="F32" s="26">
        <v>0</v>
      </c>
      <c r="G32" s="30">
        <v>-46220.85</v>
      </c>
      <c r="H32" s="30">
        <v>-11200.04</v>
      </c>
      <c r="I32" s="30">
        <v>-17478.35</v>
      </c>
      <c r="J32" s="30">
        <v>-5392.14</v>
      </c>
      <c r="K32" s="30">
        <f t="shared" si="7"/>
        <v>-159794.16000000003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1153774.66</v>
      </c>
      <c r="C47" s="27">
        <f aca="true" t="shared" si="11" ref="C47:J47">IF(C17+C27+C48&lt;0,0,C17+C27+C48)</f>
        <v>1116172.3299999998</v>
      </c>
      <c r="D47" s="27">
        <f t="shared" si="11"/>
        <v>1308068.1199999999</v>
      </c>
      <c r="E47" s="27">
        <f t="shared" si="11"/>
        <v>742266.98</v>
      </c>
      <c r="F47" s="27">
        <f t="shared" si="11"/>
        <v>846607.32</v>
      </c>
      <c r="G47" s="27">
        <f t="shared" si="11"/>
        <v>903836.3099999999</v>
      </c>
      <c r="H47" s="27">
        <f t="shared" si="11"/>
        <v>828578.2100000001</v>
      </c>
      <c r="I47" s="27">
        <f t="shared" si="11"/>
        <v>1116476.5199999998</v>
      </c>
      <c r="J47" s="27">
        <f t="shared" si="11"/>
        <v>418030.51</v>
      </c>
      <c r="K47" s="20">
        <f>SUM(B47:J47)</f>
        <v>8433810.959999999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1153774.66</v>
      </c>
      <c r="C53" s="10">
        <f t="shared" si="13"/>
        <v>1116172.33</v>
      </c>
      <c r="D53" s="10">
        <f t="shared" si="13"/>
        <v>1308068.13</v>
      </c>
      <c r="E53" s="10">
        <f t="shared" si="13"/>
        <v>742266.98</v>
      </c>
      <c r="F53" s="10">
        <f t="shared" si="13"/>
        <v>846607.32</v>
      </c>
      <c r="G53" s="10">
        <f t="shared" si="13"/>
        <v>903836.3</v>
      </c>
      <c r="H53" s="10">
        <f t="shared" si="13"/>
        <v>828578.2</v>
      </c>
      <c r="I53" s="10">
        <f>SUM(I54:I66)</f>
        <v>1116476.52</v>
      </c>
      <c r="J53" s="10">
        <f t="shared" si="13"/>
        <v>418030.52</v>
      </c>
      <c r="K53" s="5">
        <f>SUM(K54:K66)</f>
        <v>8433810.959999999</v>
      </c>
      <c r="L53" s="9"/>
    </row>
    <row r="54" spans="1:11" ht="16.5" customHeight="1">
      <c r="A54" s="7" t="s">
        <v>60</v>
      </c>
      <c r="B54" s="8">
        <v>1008745.19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1008745.19</v>
      </c>
    </row>
    <row r="55" spans="1:11" ht="16.5" customHeight="1">
      <c r="A55" s="7" t="s">
        <v>61</v>
      </c>
      <c r="B55" s="8">
        <v>145029.47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145029.47</v>
      </c>
    </row>
    <row r="56" spans="1:11" ht="16.5" customHeight="1">
      <c r="A56" s="7" t="s">
        <v>4</v>
      </c>
      <c r="B56" s="6">
        <v>0</v>
      </c>
      <c r="C56" s="8">
        <v>1116172.33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1116172.33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1308068.13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1308068.13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742266.98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742266.98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846607.32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846607.32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903836.3</v>
      </c>
      <c r="H60" s="6">
        <v>0</v>
      </c>
      <c r="I60" s="6">
        <v>0</v>
      </c>
      <c r="J60" s="6">
        <v>0</v>
      </c>
      <c r="K60" s="5">
        <f t="shared" si="14"/>
        <v>903836.3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828578.2</v>
      </c>
      <c r="I61" s="6">
        <v>0</v>
      </c>
      <c r="J61" s="6">
        <v>0</v>
      </c>
      <c r="K61" s="5">
        <f t="shared" si="14"/>
        <v>828578.2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405615.92</v>
      </c>
      <c r="J63" s="6">
        <v>0</v>
      </c>
      <c r="K63" s="5">
        <f t="shared" si="14"/>
        <v>405615.92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710860.6</v>
      </c>
      <c r="J64" s="6">
        <v>0</v>
      </c>
      <c r="K64" s="5">
        <f t="shared" si="14"/>
        <v>710860.6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418030.52</v>
      </c>
      <c r="K65" s="5">
        <f t="shared" si="14"/>
        <v>418030.52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2021-04-30T17:24:56Z</dcterms:modified>
  <cp:category/>
  <cp:version/>
  <cp:contentType/>
  <cp:contentStatus/>
</cp:coreProperties>
</file>