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<sst xmlns="http://schemas.openxmlformats.org/spreadsheetml/2006/main" count="74" uniqueCount="73">
  <si>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</si>
  <si>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</si>
  <si>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</si>
  <si>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</si>
  <si>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</si>
  <si>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</si>
  <si>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</si>
  <si>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</si>
  <si>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</si>
  <si>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</si>
  <si>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</si>
  <si>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</si>
  <si>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</si>
  <si>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</si>
  <si>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</si>
  <si>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</si>
  <si>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</si>
  <si>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</si>
  <si>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</si>
  <si>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</si>
  <si>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</si>
  <si>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</si>
  <si>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</si>
  <si>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</si>
  <si>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</si>
  <si>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</si>
  <si>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</si>
  <si>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</si>
  <si>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</si>
  <si>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</si>
  <si>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</si>
  <si>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</si>
  <si>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</si>
  <si>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</si>
  <si>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</si>
  <si>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</si>
  <si>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</si>
  <si>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</si>
  <si>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</si>
  <si>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</si>
  <si>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</si>
  <si>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</si>
  <si>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</si>
  <si>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</si>
  <si>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</si>
  <si>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</si>
  <si>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</si>
  <si>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</si>
  <si>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</si>
  <si>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</si>
  <si>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</si>
  <si>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</si>
  <si>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</si>
  <si>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</si>
  <si>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</si>
  <si>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</si>
  <si>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</si>
  <si>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</si>
  <si>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</si>
  <si>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</si>
  <si>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</si>
  <si>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</si>
  <si>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</si>
  <si>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</si>
  <si>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</si>
  <si>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</si>
  <si>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</si>
  <si>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</si>
  <si>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</si>
  <si>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</si>
  <si>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</si>
  <si>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</si>
  <si>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24/04/21 - VENCIMENTO 30/04/21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</si>
</sst>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124428</v>
      </c>
      <c r="C7" s="47">
        <f t="shared" si="0"/>
        <v>107943</v>
      </c>
      <c r="D7" s="47">
        <f t="shared" si="0"/>
        <v>157153</v>
      </c>
      <c r="E7" s="47">
        <f t="shared" si="0"/>
        <v>72948</v>
      </c>
      <c r="F7" s="47">
        <f t="shared" si="0"/>
        <v>94560</v>
      </c>
      <c r="G7" s="47">
        <f t="shared" si="0"/>
        <v>115816</v>
      </c>
      <c r="H7" s="47">
        <f t="shared" si="0"/>
        <v>131679</v>
      </c>
      <c r="I7" s="47">
        <f t="shared" si="0"/>
        <v>150891</v>
      </c>
      <c r="J7" s="47">
        <f t="shared" si="0"/>
        <v>34517</v>
      </c>
      <c r="K7" s="47">
        <f t="shared" si="0"/>
        <v>989935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9313</v>
      </c>
      <c r="C8" s="45">
        <f t="shared" si="1"/>
        <v>10032</v>
      </c>
      <c r="D8" s="45">
        <f t="shared" si="1"/>
        <v>11395</v>
      </c>
      <c r="E8" s="45">
        <f t="shared" si="1"/>
        <v>6115</v>
      </c>
      <c r="F8" s="45">
        <f t="shared" si="1"/>
        <v>6764</v>
      </c>
      <c r="G8" s="45">
        <f t="shared" si="1"/>
        <v>5149</v>
      </c>
      <c r="H8" s="45">
        <f t="shared" si="1"/>
        <v>4843</v>
      </c>
      <c r="I8" s="45">
        <f t="shared" si="1"/>
        <v>9400</v>
      </c>
      <c r="J8" s="45">
        <f t="shared" si="1"/>
        <v>1125</v>
      </c>
      <c r="K8" s="38">
        <f>SUM(B8:J8)</f>
        <v>64136</v>
      </c>
      <c r="L8"/>
      <c r="M8"/>
      <c r="N8"/>
    </row>
    <row r="9" spans="1:14" ht="16.5" customHeight="1">
      <c r="A9" s="22" t="s">
        <v>35</v>
      </c>
      <c r="B9" s="45">
        <v>9305</v>
      </c>
      <c r="C9" s="45">
        <v>10031</v>
      </c>
      <c r="D9" s="45">
        <v>11392</v>
      </c>
      <c r="E9" s="45">
        <v>6091</v>
      </c>
      <c r="F9" s="45">
        <v>6754</v>
      </c>
      <c r="G9" s="45">
        <v>5149</v>
      </c>
      <c r="H9" s="45">
        <v>4843</v>
      </c>
      <c r="I9" s="45">
        <v>9386</v>
      </c>
      <c r="J9" s="45">
        <v>1125</v>
      </c>
      <c r="K9" s="38">
        <f>SUM(B9:J9)</f>
        <v>64076</v>
      </c>
      <c r="L9"/>
      <c r="M9"/>
      <c r="N9"/>
    </row>
    <row r="10" spans="1:14" ht="16.5" customHeight="1">
      <c r="A10" s="22" t="s">
        <v>34</v>
      </c>
      <c r="B10" s="45">
        <v>8</v>
      </c>
      <c r="C10" s="45">
        <v>1</v>
      </c>
      <c r="D10" s="45">
        <v>3</v>
      </c>
      <c r="E10" s="45">
        <v>24</v>
      </c>
      <c r="F10" s="45">
        <v>10</v>
      </c>
      <c r="G10" s="45">
        <v>0</v>
      </c>
      <c r="H10" s="45">
        <v>0</v>
      </c>
      <c r="I10" s="45">
        <v>14</v>
      </c>
      <c r="J10" s="45">
        <v>0</v>
      </c>
      <c r="K10" s="38">
        <f>SUM(B10:J10)</f>
        <v>60</v>
      </c>
      <c r="L10"/>
      <c r="M10"/>
      <c r="N10"/>
    </row>
    <row r="11" spans="1:14" ht="16.5" customHeight="1">
      <c r="A11" s="44" t="s">
        <v>33</v>
      </c>
      <c r="B11" s="43">
        <v>115115</v>
      </c>
      <c r="C11" s="43">
        <v>97911</v>
      </c>
      <c r="D11" s="43">
        <v>145758</v>
      </c>
      <c r="E11" s="43">
        <v>66833</v>
      </c>
      <c r="F11" s="43">
        <v>87796</v>
      </c>
      <c r="G11" s="43">
        <v>110667</v>
      </c>
      <c r="H11" s="43">
        <v>126836</v>
      </c>
      <c r="I11" s="43">
        <v>141491</v>
      </c>
      <c r="J11" s="43">
        <v>33392</v>
      </c>
      <c r="K11" s="38">
        <f>SUM(B11:J11)</f>
        <v>925799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1.71116796179256</v>
      </c>
      <c r="C15" s="39">
        <v>1.688052611660183</v>
      </c>
      <c r="D15" s="39">
        <v>1.363969342406512</v>
      </c>
      <c r="E15" s="39">
        <v>1.737436737472415</v>
      </c>
      <c r="F15" s="39">
        <v>1.530667092187943</v>
      </c>
      <c r="G15" s="39">
        <v>1.462814193183834</v>
      </c>
      <c r="H15" s="39">
        <v>1.419804218146473</v>
      </c>
      <c r="I15" s="39">
        <v>1.499265196824868</v>
      </c>
      <c r="J15" s="39">
        <v>1.594122160279325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733145.13</v>
      </c>
      <c r="C17" s="36">
        <f aca="true" t="shared" si="2" ref="C17:J17">C18+C19+C20+C21+C22+C23+C24</f>
        <v>692241.8099999999</v>
      </c>
      <c r="D17" s="36">
        <f t="shared" si="2"/>
        <v>888449.9999999998</v>
      </c>
      <c r="E17" s="36">
        <f t="shared" si="2"/>
        <v>465860.6400000001</v>
      </c>
      <c r="F17" s="36">
        <f t="shared" si="2"/>
        <v>561582.9</v>
      </c>
      <c r="G17" s="36">
        <f t="shared" si="2"/>
        <v>657257.2</v>
      </c>
      <c r="H17" s="36">
        <f t="shared" si="2"/>
        <v>577548.4600000001</v>
      </c>
      <c r="I17" s="36">
        <f t="shared" si="2"/>
        <v>723345.28</v>
      </c>
      <c r="J17" s="36">
        <f t="shared" si="2"/>
        <v>190688.21</v>
      </c>
      <c r="K17" s="36">
        <f aca="true" t="shared" si="3" ref="K17:K24">SUM(B17:J17)</f>
        <v>5490119.63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417655.02</v>
      </c>
      <c r="C18" s="30">
        <f t="shared" si="4"/>
        <v>397726.78</v>
      </c>
      <c r="D18" s="30">
        <f t="shared" si="4"/>
        <v>641419.97</v>
      </c>
      <c r="E18" s="30">
        <f t="shared" si="4"/>
        <v>259213.42</v>
      </c>
      <c r="F18" s="30">
        <f t="shared" si="4"/>
        <v>355337.57</v>
      </c>
      <c r="G18" s="30">
        <f t="shared" si="4"/>
        <v>440042.89</v>
      </c>
      <c r="H18" s="30">
        <f t="shared" si="4"/>
        <v>398816.19</v>
      </c>
      <c r="I18" s="30">
        <f t="shared" si="4"/>
        <v>461319.05</v>
      </c>
      <c r="J18" s="30">
        <f t="shared" si="4"/>
        <v>119563.44</v>
      </c>
      <c r="K18" s="30">
        <f t="shared" si="3"/>
        <v>3491094.3299999996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297022.87</v>
      </c>
      <c r="C19" s="30">
        <f t="shared" si="5"/>
        <v>273656.95</v>
      </c>
      <c r="D19" s="30">
        <f t="shared" si="5"/>
        <v>233457.2</v>
      </c>
      <c r="E19" s="30">
        <f t="shared" si="5"/>
        <v>191153.5</v>
      </c>
      <c r="F19" s="30">
        <f t="shared" si="5"/>
        <v>188565.96</v>
      </c>
      <c r="G19" s="30">
        <f t="shared" si="5"/>
        <v>203658.1</v>
      </c>
      <c r="H19" s="30">
        <f t="shared" si="5"/>
        <v>167424.72</v>
      </c>
      <c r="I19" s="30">
        <f t="shared" si="5"/>
        <v>230320.55</v>
      </c>
      <c r="J19" s="30">
        <f t="shared" si="5"/>
        <v>71035.29</v>
      </c>
      <c r="K19" s="30">
        <f t="shared" si="3"/>
        <v>1856295.1400000001</v>
      </c>
      <c r="L19"/>
      <c r="M19"/>
      <c r="N19"/>
    </row>
    <row r="20" spans="1:14" ht="16.5" customHeight="1">
      <c r="A20" s="18" t="s">
        <v>28</v>
      </c>
      <c r="B20" s="30">
        <v>17081.3</v>
      </c>
      <c r="C20" s="30">
        <v>18086.2</v>
      </c>
      <c r="D20" s="30">
        <v>14148.07</v>
      </c>
      <c r="E20" s="30">
        <v>13046.94</v>
      </c>
      <c r="F20" s="30">
        <v>16293.43</v>
      </c>
      <c r="G20" s="30">
        <v>12170.27</v>
      </c>
      <c r="H20" s="30">
        <v>16848.87</v>
      </c>
      <c r="I20" s="30">
        <v>28933.8</v>
      </c>
      <c r="J20" s="30">
        <v>6073.37</v>
      </c>
      <c r="K20" s="30">
        <f t="shared" si="3"/>
        <v>142682.25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-325.1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-325.1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-40942</v>
      </c>
      <c r="C27" s="30">
        <f t="shared" si="6"/>
        <v>-44136.4</v>
      </c>
      <c r="D27" s="30">
        <f t="shared" si="6"/>
        <v>-69237.96</v>
      </c>
      <c r="E27" s="30">
        <f t="shared" si="6"/>
        <v>-26800.4</v>
      </c>
      <c r="F27" s="30">
        <f t="shared" si="6"/>
        <v>-29717.6</v>
      </c>
      <c r="G27" s="30">
        <f t="shared" si="6"/>
        <v>-22655.6</v>
      </c>
      <c r="H27" s="30">
        <f t="shared" si="6"/>
        <v>-21309.2</v>
      </c>
      <c r="I27" s="30">
        <f t="shared" si="6"/>
        <v>-41298.4</v>
      </c>
      <c r="J27" s="30">
        <f t="shared" si="6"/>
        <v>-10483.16</v>
      </c>
      <c r="K27" s="30">
        <f aca="true" t="shared" si="7" ref="K27:K35">SUM(B27:J27)</f>
        <v>-306580.72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-40942</v>
      </c>
      <c r="C28" s="30">
        <f t="shared" si="8"/>
        <v>-44136.4</v>
      </c>
      <c r="D28" s="30">
        <f t="shared" si="8"/>
        <v>-50124.8</v>
      </c>
      <c r="E28" s="30">
        <f t="shared" si="8"/>
        <v>-26800.4</v>
      </c>
      <c r="F28" s="30">
        <f t="shared" si="8"/>
        <v>-29717.6</v>
      </c>
      <c r="G28" s="30">
        <f t="shared" si="8"/>
        <v>-22655.6</v>
      </c>
      <c r="H28" s="30">
        <f t="shared" si="8"/>
        <v>-21309.2</v>
      </c>
      <c r="I28" s="30">
        <f t="shared" si="8"/>
        <v>-41298.4</v>
      </c>
      <c r="J28" s="30">
        <f t="shared" si="8"/>
        <v>-4950</v>
      </c>
      <c r="K28" s="30">
        <f t="shared" si="7"/>
        <v>-281934.4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-40942</v>
      </c>
      <c r="C29" s="30">
        <f aca="true" t="shared" si="9" ref="C29:J29">-ROUND((C9)*$E$3,2)</f>
        <v>-44136.4</v>
      </c>
      <c r="D29" s="30">
        <f t="shared" si="9"/>
        <v>-50124.8</v>
      </c>
      <c r="E29" s="30">
        <f t="shared" si="9"/>
        <v>-26800.4</v>
      </c>
      <c r="F29" s="30">
        <f t="shared" si="9"/>
        <v>-29717.6</v>
      </c>
      <c r="G29" s="30">
        <f t="shared" si="9"/>
        <v>-22655.6</v>
      </c>
      <c r="H29" s="30">
        <f t="shared" si="9"/>
        <v>-21309.2</v>
      </c>
      <c r="I29" s="30">
        <f t="shared" si="9"/>
        <v>-41298.4</v>
      </c>
      <c r="J29" s="30">
        <f t="shared" si="9"/>
        <v>-4950</v>
      </c>
      <c r="K29" s="30">
        <f t="shared" si="7"/>
        <v>-281934.4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692203.13</v>
      </c>
      <c r="C47" s="27">
        <f aca="true" t="shared" si="11" ref="C47:J47">IF(C17+C27+C48&lt;0,0,C17+C27+C48)</f>
        <v>648105.4099999999</v>
      </c>
      <c r="D47" s="27">
        <f t="shared" si="11"/>
        <v>819212.0399999998</v>
      </c>
      <c r="E47" s="27">
        <f t="shared" si="11"/>
        <v>439060.24000000005</v>
      </c>
      <c r="F47" s="27">
        <f t="shared" si="11"/>
        <v>531865.3</v>
      </c>
      <c r="G47" s="27">
        <f t="shared" si="11"/>
        <v>634601.6</v>
      </c>
      <c r="H47" s="27">
        <f t="shared" si="11"/>
        <v>556239.2600000001</v>
      </c>
      <c r="I47" s="27">
        <f t="shared" si="11"/>
        <v>682046.88</v>
      </c>
      <c r="J47" s="27">
        <f t="shared" si="11"/>
        <v>180205.05</v>
      </c>
      <c r="K47" s="20">
        <f>SUM(B47:J47)</f>
        <v>5183538.91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692203.1399999999</v>
      </c>
      <c r="C53" s="10">
        <f t="shared" si="13"/>
        <v>648105.41</v>
      </c>
      <c r="D53" s="10">
        <f t="shared" si="13"/>
        <v>819212.04</v>
      </c>
      <c r="E53" s="10">
        <f t="shared" si="13"/>
        <v>439060.24</v>
      </c>
      <c r="F53" s="10">
        <f t="shared" si="13"/>
        <v>531865.29</v>
      </c>
      <c r="G53" s="10">
        <f t="shared" si="13"/>
        <v>634601.6</v>
      </c>
      <c r="H53" s="10">
        <f t="shared" si="13"/>
        <v>556239.26</v>
      </c>
      <c r="I53" s="10">
        <f>SUM(I54:I66)</f>
        <v>682046.88</v>
      </c>
      <c r="J53" s="10">
        <f t="shared" si="13"/>
        <v>180205.04</v>
      </c>
      <c r="K53" s="5">
        <f>SUM(K54:K66)</f>
        <v>5183538.900000001</v>
      </c>
      <c r="L53" s="9"/>
    </row>
    <row r="54" spans="1:11" ht="16.5" customHeight="1">
      <c r="A54" s="7" t="s">
        <v>60</v>
      </c>
      <c r="B54" s="8">
        <v>604916.32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604916.32</v>
      </c>
    </row>
    <row r="55" spans="1:11" ht="16.5" customHeight="1">
      <c r="A55" s="7" t="s">
        <v>61</v>
      </c>
      <c r="B55" s="8">
        <v>87286.82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87286.82</v>
      </c>
    </row>
    <row r="56" spans="1:11" ht="16.5" customHeight="1">
      <c r="A56" s="7" t="s">
        <v>4</v>
      </c>
      <c r="B56" s="6">
        <v>0</v>
      </c>
      <c r="C56" s="8">
        <v>648105.41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648105.41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819212.04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819212.04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439060.24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439060.24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531865.29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531865.29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634601.6</v>
      </c>
      <c r="H60" s="6">
        <v>0</v>
      </c>
      <c r="I60" s="6">
        <v>0</v>
      </c>
      <c r="J60" s="6">
        <v>0</v>
      </c>
      <c r="K60" s="5">
        <f t="shared" si="14"/>
        <v>634601.6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556239.26</v>
      </c>
      <c r="I61" s="6">
        <v>0</v>
      </c>
      <c r="J61" s="6">
        <v>0</v>
      </c>
      <c r="K61" s="5">
        <f t="shared" si="14"/>
        <v>556239.26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257540.9</v>
      </c>
      <c r="J63" s="6">
        <v>0</v>
      </c>
      <c r="K63" s="5">
        <f t="shared" si="14"/>
        <v>257540.9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424505.98</v>
      </c>
      <c r="J64" s="6">
        <v>0</v>
      </c>
      <c r="K64" s="5">
        <f t="shared" si="14"/>
        <v>424505.98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180205.04</v>
      </c>
      <c r="K65" s="5">
        <f t="shared" si="14"/>
        <v>180205.04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2021-04-29T21:02:15Z</dcterms:modified>
  <cp:category/>
  <cp:version/>
  <cp:contentType/>
  <cp:contentStatus/>
</cp:coreProperties>
</file>