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<sst xmlns="http://schemas.openxmlformats.org/spreadsheetml/2006/main" count="74" uniqueCount="73">
  <si>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</si>
  <si>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</si>
  <si>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</si>
  <si>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</si>
  <si>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</si>
  <si>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</si>
  <si>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</si>
  <si>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</si>
  <si>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</si>
  <si>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</si>
  <si>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</si>
  <si>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</si>
  <si>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</si>
  <si>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</si>
  <si>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</si>
  <si>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</si>
  <si>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</si>
  <si>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</si>
  <si>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</si>
  <si>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</si>
  <si>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</si>
  <si>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</si>
  <si>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</si>
  <si>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</si>
  <si>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</si>
  <si>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</si>
  <si>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</si>
  <si>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</si>
  <si>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</si>
  <si>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</si>
  <si>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</si>
  <si>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</si>
  <si>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</si>
  <si>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</si>
  <si>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</si>
  <si>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</si>
  <si>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</si>
  <si>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</si>
  <si>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</si>
  <si>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</si>
  <si>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</si>
  <si>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</si>
  <si>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</si>
  <si>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</si>
  <si>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</si>
  <si>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</si>
  <si>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</si>
  <si>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</si>
  <si>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</si>
  <si>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</si>
  <si>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</si>
  <si>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</si>
  <si>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</si>
  <si>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</si>
  <si>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</si>
  <si>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</si>
  <si>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</si>
  <si>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</si>
  <si>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</si>
  <si>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</si>
  <si>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</si>
  <si>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</si>
  <si>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</si>
  <si>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</si>
  <si>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</si>
  <si>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</si>
  <si>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</si>
  <si>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</si>
  <si>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</si>
  <si>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</si>
  <si>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</si>
  <si>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</si>
  <si>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22/04/21 - VENCIMENTO 29/04/21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</si>
</sst>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209711</v>
      </c>
      <c r="C7" s="47">
        <f t="shared" si="0"/>
        <v>181567</v>
      </c>
      <c r="D7" s="47">
        <f t="shared" si="0"/>
        <v>240657</v>
      </c>
      <c r="E7" s="47">
        <f t="shared" si="0"/>
        <v>121985</v>
      </c>
      <c r="F7" s="47">
        <f t="shared" si="0"/>
        <v>146568</v>
      </c>
      <c r="G7" s="47">
        <f t="shared" si="0"/>
        <v>171308</v>
      </c>
      <c r="H7" s="47">
        <f t="shared" si="0"/>
        <v>192196</v>
      </c>
      <c r="I7" s="47">
        <f t="shared" si="0"/>
        <v>240087</v>
      </c>
      <c r="J7" s="47">
        <f t="shared" si="0"/>
        <v>73012</v>
      </c>
      <c r="K7" s="47">
        <f t="shared" si="0"/>
        <v>1577091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12652</v>
      </c>
      <c r="C8" s="45">
        <f t="shared" si="1"/>
        <v>12593</v>
      </c>
      <c r="D8" s="45">
        <f t="shared" si="1"/>
        <v>13725</v>
      </c>
      <c r="E8" s="45">
        <f t="shared" si="1"/>
        <v>7769</v>
      </c>
      <c r="F8" s="45">
        <f t="shared" si="1"/>
        <v>9632</v>
      </c>
      <c r="G8" s="45">
        <f t="shared" si="1"/>
        <v>6164</v>
      </c>
      <c r="H8" s="45">
        <f t="shared" si="1"/>
        <v>5376</v>
      </c>
      <c r="I8" s="45">
        <f t="shared" si="1"/>
        <v>12680</v>
      </c>
      <c r="J8" s="45">
        <f t="shared" si="1"/>
        <v>2118</v>
      </c>
      <c r="K8" s="38">
        <f>SUM(B8:J8)</f>
        <v>82709</v>
      </c>
      <c r="L8"/>
      <c r="M8"/>
      <c r="N8"/>
    </row>
    <row r="9" spans="1:14" ht="16.5" customHeight="1">
      <c r="A9" s="22" t="s">
        <v>35</v>
      </c>
      <c r="B9" s="45">
        <v>12632</v>
      </c>
      <c r="C9" s="45">
        <v>12590</v>
      </c>
      <c r="D9" s="45">
        <v>13719</v>
      </c>
      <c r="E9" s="45">
        <v>7735</v>
      </c>
      <c r="F9" s="45">
        <v>9628</v>
      </c>
      <c r="G9" s="45">
        <v>6163</v>
      </c>
      <c r="H9" s="45">
        <v>5376</v>
      </c>
      <c r="I9" s="45">
        <v>12663</v>
      </c>
      <c r="J9" s="45">
        <v>2118</v>
      </c>
      <c r="K9" s="38">
        <f>SUM(B9:J9)</f>
        <v>82624</v>
      </c>
      <c r="L9"/>
      <c r="M9"/>
      <c r="N9"/>
    </row>
    <row r="10" spans="1:14" ht="16.5" customHeight="1">
      <c r="A10" s="22" t="s">
        <v>34</v>
      </c>
      <c r="B10" s="45">
        <v>20</v>
      </c>
      <c r="C10" s="45">
        <v>3</v>
      </c>
      <c r="D10" s="45">
        <v>6</v>
      </c>
      <c r="E10" s="45">
        <v>34</v>
      </c>
      <c r="F10" s="45">
        <v>4</v>
      </c>
      <c r="G10" s="45">
        <v>1</v>
      </c>
      <c r="H10" s="45">
        <v>0</v>
      </c>
      <c r="I10" s="45">
        <v>17</v>
      </c>
      <c r="J10" s="45">
        <v>0</v>
      </c>
      <c r="K10" s="38">
        <f>SUM(B10:J10)</f>
        <v>85</v>
      </c>
      <c r="L10"/>
      <c r="M10"/>
      <c r="N10"/>
    </row>
    <row r="11" spans="1:14" ht="16.5" customHeight="1">
      <c r="A11" s="44" t="s">
        <v>33</v>
      </c>
      <c r="B11" s="43">
        <v>197059</v>
      </c>
      <c r="C11" s="43">
        <v>168974</v>
      </c>
      <c r="D11" s="43">
        <v>226932</v>
      </c>
      <c r="E11" s="43">
        <v>114216</v>
      </c>
      <c r="F11" s="43">
        <v>136936</v>
      </c>
      <c r="G11" s="43">
        <v>165144</v>
      </c>
      <c r="H11" s="43">
        <v>186820</v>
      </c>
      <c r="I11" s="43">
        <v>227407</v>
      </c>
      <c r="J11" s="43">
        <v>70894</v>
      </c>
      <c r="K11" s="38">
        <f>SUM(B11:J11)</f>
        <v>1494382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1.77439015484401</v>
      </c>
      <c r="C15" s="39">
        <v>1.763961724024649</v>
      </c>
      <c r="D15" s="39">
        <v>1.432152742111794</v>
      </c>
      <c r="E15" s="39">
        <v>1.908791755145448</v>
      </c>
      <c r="F15" s="39">
        <v>1.61093430704874</v>
      </c>
      <c r="G15" s="39">
        <v>1.508753905824493</v>
      </c>
      <c r="H15" s="39">
        <v>1.48827444436262</v>
      </c>
      <c r="I15" s="39">
        <v>1.6011457241904</v>
      </c>
      <c r="J15" s="39">
        <v>1.741066820229609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1281974.9099999997</v>
      </c>
      <c r="C17" s="36">
        <f aca="true" t="shared" si="2" ref="C17:J17">C18+C19+C20+C21+C22+C23+C24</f>
        <v>1205835.77</v>
      </c>
      <c r="D17" s="36">
        <f t="shared" si="2"/>
        <v>1427436.09</v>
      </c>
      <c r="E17" s="36">
        <f t="shared" si="2"/>
        <v>850456.79</v>
      </c>
      <c r="F17" s="36">
        <f t="shared" si="2"/>
        <v>909261.1299999999</v>
      </c>
      <c r="G17" s="36">
        <f t="shared" si="2"/>
        <v>1001927.3899999999</v>
      </c>
      <c r="H17" s="36">
        <f t="shared" si="2"/>
        <v>884351.3</v>
      </c>
      <c r="I17" s="36">
        <f t="shared" si="2"/>
        <v>1220758.8499999999</v>
      </c>
      <c r="J17" s="36">
        <f t="shared" si="2"/>
        <v>445369.86999999994</v>
      </c>
      <c r="K17" s="36">
        <f aca="true" t="shared" si="3" ref="K17:K24">SUM(B17:J17)</f>
        <v>9227372.099999998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703915.94</v>
      </c>
      <c r="C18" s="30">
        <f t="shared" si="4"/>
        <v>669001.77</v>
      </c>
      <c r="D18" s="30">
        <f t="shared" si="4"/>
        <v>982241.55</v>
      </c>
      <c r="E18" s="30">
        <f t="shared" si="4"/>
        <v>433461.5</v>
      </c>
      <c r="F18" s="30">
        <f t="shared" si="4"/>
        <v>550773.23</v>
      </c>
      <c r="G18" s="30">
        <f t="shared" si="4"/>
        <v>650884.75</v>
      </c>
      <c r="H18" s="30">
        <f t="shared" si="4"/>
        <v>582104.03</v>
      </c>
      <c r="I18" s="30">
        <f t="shared" si="4"/>
        <v>734017.99</v>
      </c>
      <c r="J18" s="30">
        <f t="shared" si="4"/>
        <v>252906.27</v>
      </c>
      <c r="K18" s="30">
        <f t="shared" si="3"/>
        <v>5559307.029999999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545105.57</v>
      </c>
      <c r="C19" s="30">
        <f t="shared" si="5"/>
        <v>511091.75</v>
      </c>
      <c r="D19" s="30">
        <f t="shared" si="5"/>
        <v>424478.38</v>
      </c>
      <c r="E19" s="30">
        <f t="shared" si="5"/>
        <v>393926.24</v>
      </c>
      <c r="F19" s="30">
        <f t="shared" si="5"/>
        <v>336486.26</v>
      </c>
      <c r="G19" s="30">
        <f t="shared" si="5"/>
        <v>331140.16</v>
      </c>
      <c r="H19" s="30">
        <f t="shared" si="5"/>
        <v>284226.52</v>
      </c>
      <c r="I19" s="30">
        <f t="shared" si="5"/>
        <v>441251.78</v>
      </c>
      <c r="J19" s="30">
        <f t="shared" si="5"/>
        <v>187420.45</v>
      </c>
      <c r="K19" s="30">
        <f t="shared" si="3"/>
        <v>3455127.1100000003</v>
      </c>
      <c r="L19"/>
      <c r="M19"/>
      <c r="N19"/>
    </row>
    <row r="20" spans="1:14" ht="16.5" customHeight="1">
      <c r="A20" s="18" t="s">
        <v>28</v>
      </c>
      <c r="B20" s="30">
        <v>32172.2</v>
      </c>
      <c r="C20" s="30">
        <v>22970.37</v>
      </c>
      <c r="D20" s="30">
        <v>21291.4</v>
      </c>
      <c r="E20" s="30">
        <v>20622.27</v>
      </c>
      <c r="F20" s="30">
        <v>20615.7</v>
      </c>
      <c r="G20" s="30">
        <v>19141.14</v>
      </c>
      <c r="H20" s="30">
        <v>23562.07</v>
      </c>
      <c r="I20" s="30">
        <v>42717.2</v>
      </c>
      <c r="J20" s="30">
        <v>11027.04</v>
      </c>
      <c r="K20" s="30">
        <f t="shared" si="3"/>
        <v>214119.39000000004</v>
      </c>
      <c r="L20"/>
      <c r="M20"/>
      <c r="N20"/>
    </row>
    <row r="21" spans="1:14" ht="16.5" customHeight="1">
      <c r="A21" s="18" t="s">
        <v>27</v>
      </c>
      <c r="B21" s="30">
        <v>1385.94</v>
      </c>
      <c r="C21" s="34">
        <v>2771.88</v>
      </c>
      <c r="D21" s="34">
        <v>4157.82</v>
      </c>
      <c r="E21" s="30">
        <v>2771.88</v>
      </c>
      <c r="F21" s="30">
        <v>1385.94</v>
      </c>
      <c r="G21" s="34">
        <v>1385.94</v>
      </c>
      <c r="H21" s="34">
        <v>2771.88</v>
      </c>
      <c r="I21" s="34">
        <v>2771.88</v>
      </c>
      <c r="J21" s="34">
        <v>1385.94</v>
      </c>
      <c r="K21" s="30">
        <f t="shared" si="3"/>
        <v>20789.100000000002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-4733.06</v>
      </c>
      <c r="E22" s="30">
        <v>0</v>
      </c>
      <c r="F22" s="30">
        <v>0</v>
      </c>
      <c r="G22" s="30">
        <v>0</v>
      </c>
      <c r="H22" s="30">
        <v>-8313.2</v>
      </c>
      <c r="I22" s="30">
        <v>0</v>
      </c>
      <c r="J22" s="30">
        <v>-7369.83</v>
      </c>
      <c r="K22" s="30">
        <f t="shared" si="3"/>
        <v>-20416.090000000004</v>
      </c>
      <c r="L22"/>
      <c r="M22"/>
      <c r="N22"/>
    </row>
    <row r="23" spans="1:14" ht="16.5" customHeight="1">
      <c r="A23" s="18" t="s">
        <v>69</v>
      </c>
      <c r="B23" s="30">
        <v>-604.74</v>
      </c>
      <c r="C23" s="30">
        <v>0</v>
      </c>
      <c r="D23" s="30">
        <v>0</v>
      </c>
      <c r="E23" s="30">
        <v>-325.1</v>
      </c>
      <c r="F23" s="30">
        <v>0</v>
      </c>
      <c r="G23" s="30">
        <v>-624.6</v>
      </c>
      <c r="H23" s="30">
        <v>0</v>
      </c>
      <c r="I23" s="30">
        <v>0</v>
      </c>
      <c r="J23" s="30">
        <v>0</v>
      </c>
      <c r="K23" s="30">
        <f t="shared" si="3"/>
        <v>-1554.44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-80507.72</v>
      </c>
      <c r="C27" s="30">
        <f t="shared" si="6"/>
        <v>-59571.4</v>
      </c>
      <c r="D27" s="30">
        <f t="shared" si="6"/>
        <v>-94115.45999999999</v>
      </c>
      <c r="E27" s="30">
        <f t="shared" si="6"/>
        <v>-79688.35</v>
      </c>
      <c r="F27" s="30">
        <f t="shared" si="6"/>
        <v>-42363.2</v>
      </c>
      <c r="G27" s="30">
        <f t="shared" si="6"/>
        <v>-74361.67</v>
      </c>
      <c r="H27" s="30">
        <f t="shared" si="6"/>
        <v>-35477.490000000005</v>
      </c>
      <c r="I27" s="30">
        <f t="shared" si="6"/>
        <v>-74167.85</v>
      </c>
      <c r="J27" s="30">
        <f t="shared" si="6"/>
        <v>-20544.45</v>
      </c>
      <c r="K27" s="30">
        <f aca="true" t="shared" si="7" ref="K27:K35">SUM(B27:J27)</f>
        <v>-560797.59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-80507.72</v>
      </c>
      <c r="C28" s="30">
        <f t="shared" si="8"/>
        <v>-59571.4</v>
      </c>
      <c r="D28" s="30">
        <f t="shared" si="8"/>
        <v>-75002.29999999999</v>
      </c>
      <c r="E28" s="30">
        <f t="shared" si="8"/>
        <v>-79688.35</v>
      </c>
      <c r="F28" s="30">
        <f t="shared" si="8"/>
        <v>-42363.2</v>
      </c>
      <c r="G28" s="30">
        <f t="shared" si="8"/>
        <v>-74361.67</v>
      </c>
      <c r="H28" s="30">
        <f t="shared" si="8"/>
        <v>-35477.490000000005</v>
      </c>
      <c r="I28" s="30">
        <f t="shared" si="8"/>
        <v>-74167.85</v>
      </c>
      <c r="J28" s="30">
        <f t="shared" si="8"/>
        <v>-15011.29</v>
      </c>
      <c r="K28" s="30">
        <f t="shared" si="7"/>
        <v>-536151.27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-55580.8</v>
      </c>
      <c r="C29" s="30">
        <f aca="true" t="shared" si="9" ref="C29:J29">-ROUND((C9)*$E$3,2)</f>
        <v>-55396</v>
      </c>
      <c r="D29" s="30">
        <f t="shared" si="9"/>
        <v>-60363.6</v>
      </c>
      <c r="E29" s="30">
        <f t="shared" si="9"/>
        <v>-34034</v>
      </c>
      <c r="F29" s="30">
        <f t="shared" si="9"/>
        <v>-42363.2</v>
      </c>
      <c r="G29" s="30">
        <f t="shared" si="9"/>
        <v>-27117.2</v>
      </c>
      <c r="H29" s="30">
        <f t="shared" si="9"/>
        <v>-23654.4</v>
      </c>
      <c r="I29" s="30">
        <f t="shared" si="9"/>
        <v>-55717.2</v>
      </c>
      <c r="J29" s="30">
        <f t="shared" si="9"/>
        <v>-9319.2</v>
      </c>
      <c r="K29" s="30">
        <f t="shared" si="7"/>
        <v>-363545.60000000003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-924</v>
      </c>
      <c r="C31" s="30">
        <v>-215.6</v>
      </c>
      <c r="D31" s="30">
        <v>-739.2</v>
      </c>
      <c r="E31" s="30">
        <v>-585.2</v>
      </c>
      <c r="F31" s="26">
        <v>0</v>
      </c>
      <c r="G31" s="30">
        <v>-431.2</v>
      </c>
      <c r="H31" s="30">
        <v>-115.83</v>
      </c>
      <c r="I31" s="30">
        <v>-180.76</v>
      </c>
      <c r="J31" s="30">
        <v>-55.76</v>
      </c>
      <c r="K31" s="30">
        <f t="shared" si="7"/>
        <v>-3247.55</v>
      </c>
      <c r="L31"/>
      <c r="M31"/>
      <c r="N31"/>
    </row>
    <row r="32" spans="1:14" ht="16.5" customHeight="1">
      <c r="A32" s="25" t="s">
        <v>21</v>
      </c>
      <c r="B32" s="30">
        <v>-24002.92</v>
      </c>
      <c r="C32" s="30">
        <v>-3959.8</v>
      </c>
      <c r="D32" s="30">
        <v>-13899.5</v>
      </c>
      <c r="E32" s="30">
        <v>-45069.15</v>
      </c>
      <c r="F32" s="26">
        <v>0</v>
      </c>
      <c r="G32" s="30">
        <v>-46813.27</v>
      </c>
      <c r="H32" s="30">
        <v>-11707.26</v>
      </c>
      <c r="I32" s="30">
        <v>-18269.89</v>
      </c>
      <c r="J32" s="30">
        <v>-5636.33</v>
      </c>
      <c r="K32" s="30">
        <f t="shared" si="7"/>
        <v>-169358.11999999997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-19113.16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-5533.16</v>
      </c>
      <c r="K33" s="30">
        <f t="shared" si="7"/>
        <v>-24646.32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-19113.16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-5533.16</v>
      </c>
      <c r="K34" s="30">
        <f t="shared" si="7"/>
        <v>-24646.32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1201467.1899999997</v>
      </c>
      <c r="C47" s="27">
        <f aca="true" t="shared" si="11" ref="C47:J47">IF(C17+C27+C48&lt;0,0,C17+C27+C48)</f>
        <v>1146264.37</v>
      </c>
      <c r="D47" s="27">
        <f t="shared" si="11"/>
        <v>1333320.6300000001</v>
      </c>
      <c r="E47" s="27">
        <f t="shared" si="11"/>
        <v>770768.4400000001</v>
      </c>
      <c r="F47" s="27">
        <f t="shared" si="11"/>
        <v>866897.9299999999</v>
      </c>
      <c r="G47" s="27">
        <f t="shared" si="11"/>
        <v>927565.7199999999</v>
      </c>
      <c r="H47" s="27">
        <f t="shared" si="11"/>
        <v>848873.81</v>
      </c>
      <c r="I47" s="27">
        <f t="shared" si="11"/>
        <v>1146590.9999999998</v>
      </c>
      <c r="J47" s="27">
        <f t="shared" si="11"/>
        <v>424825.4199999999</v>
      </c>
      <c r="K47" s="20">
        <f>SUM(B47:J47)</f>
        <v>8666574.51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1201467.2</v>
      </c>
      <c r="C53" s="10">
        <f t="shared" si="13"/>
        <v>1146264.36</v>
      </c>
      <c r="D53" s="10">
        <f t="shared" si="13"/>
        <v>1333320.62</v>
      </c>
      <c r="E53" s="10">
        <f t="shared" si="13"/>
        <v>770768.44</v>
      </c>
      <c r="F53" s="10">
        <f t="shared" si="13"/>
        <v>866897.93</v>
      </c>
      <c r="G53" s="10">
        <f t="shared" si="13"/>
        <v>927565.71</v>
      </c>
      <c r="H53" s="10">
        <f t="shared" si="13"/>
        <v>848873.8</v>
      </c>
      <c r="I53" s="10">
        <f>SUM(I54:I66)</f>
        <v>1146590.99</v>
      </c>
      <c r="J53" s="10">
        <f t="shared" si="13"/>
        <v>424825.41</v>
      </c>
      <c r="K53" s="5">
        <f>SUM(K54:K66)</f>
        <v>8666574.459999999</v>
      </c>
      <c r="L53" s="9"/>
    </row>
    <row r="54" spans="1:11" ht="16.5" customHeight="1">
      <c r="A54" s="7" t="s">
        <v>60</v>
      </c>
      <c r="B54" s="8">
        <v>1050202.48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1050202.48</v>
      </c>
    </row>
    <row r="55" spans="1:11" ht="16.5" customHeight="1">
      <c r="A55" s="7" t="s">
        <v>61</v>
      </c>
      <c r="B55" s="8">
        <v>151264.72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151264.72</v>
      </c>
    </row>
    <row r="56" spans="1:11" ht="16.5" customHeight="1">
      <c r="A56" s="7" t="s">
        <v>4</v>
      </c>
      <c r="B56" s="6">
        <v>0</v>
      </c>
      <c r="C56" s="8">
        <v>1146264.36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1146264.36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1333320.62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1333320.62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770768.44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770768.44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866897.93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866897.93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927565.71</v>
      </c>
      <c r="H60" s="6">
        <v>0</v>
      </c>
      <c r="I60" s="6">
        <v>0</v>
      </c>
      <c r="J60" s="6">
        <v>0</v>
      </c>
      <c r="K60" s="5">
        <f t="shared" si="14"/>
        <v>927565.71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848873.8</v>
      </c>
      <c r="I61" s="6">
        <v>0</v>
      </c>
      <c r="J61" s="6">
        <v>0</v>
      </c>
      <c r="K61" s="5">
        <f t="shared" si="14"/>
        <v>848873.8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417703.1</v>
      </c>
      <c r="J63" s="6">
        <v>0</v>
      </c>
      <c r="K63" s="5">
        <f t="shared" si="14"/>
        <v>417703.1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728887.89</v>
      </c>
      <c r="J64" s="6">
        <v>0</v>
      </c>
      <c r="K64" s="5">
        <f t="shared" si="14"/>
        <v>728887.89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424825.41</v>
      </c>
      <c r="K65" s="5">
        <f t="shared" si="14"/>
        <v>424825.41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2021-04-28T18:16:57Z</dcterms:modified>
  <cp:category/>
  <cp:version/>
  <cp:contentType/>
  <cp:contentStatus/>
</cp:coreProperties>
</file>