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<sst xmlns="http://schemas.openxmlformats.org/spreadsheetml/2006/main" count="74" uniqueCount="73">
  <si>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</si>
  <si>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</si>
  <si>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</si>
  <si>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</si>
  <si>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</si>
  <si>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</si>
  <si>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</si>
  <si>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</si>
  <si>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</si>
  <si>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</si>
  <si>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</si>
  <si>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</si>
  <si>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</si>
  <si>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</si>
  <si>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</si>
  <si>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</si>
  <si>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</si>
  <si>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</si>
  <si>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</si>
  <si>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</si>
  <si>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</si>
  <si>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</si>
  <si>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</si>
  <si>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</si>
  <si>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</si>
  <si>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</si>
  <si>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</si>
  <si>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</si>
  <si>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</si>
  <si>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</si>
  <si>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</si>
  <si>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</si>
  <si>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</si>
  <si>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</si>
  <si>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</si>
  <si>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</si>
  <si>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</si>
  <si>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</si>
  <si>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</si>
  <si>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</si>
  <si>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</si>
  <si>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</si>
  <si>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</si>
  <si>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</si>
  <si>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</si>
  <si>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</si>
  <si>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</si>
  <si>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</si>
  <si>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</si>
  <si>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</si>
  <si>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</si>
  <si>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</si>
  <si>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</si>
  <si>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</si>
  <si>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</si>
  <si>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</si>
  <si>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</si>
  <si>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</si>
  <si>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</si>
  <si>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</si>
  <si>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</si>
  <si>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</si>
  <si>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</si>
  <si>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</si>
  <si>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</si>
  <si>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</si>
  <si>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</si>
  <si>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</si>
  <si>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</si>
  <si>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</si>
  <si>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</si>
  <si>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</si>
  <si>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20/04/21 - VENCIMENTO 28/04/21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</si>
</sst>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207007</v>
      </c>
      <c r="C7" s="47">
        <f t="shared" si="0"/>
        <v>178516</v>
      </c>
      <c r="D7" s="47">
        <f t="shared" si="0"/>
        <v>238210</v>
      </c>
      <c r="E7" s="47">
        <f t="shared" si="0"/>
        <v>121907</v>
      </c>
      <c r="F7" s="47">
        <f t="shared" si="0"/>
        <v>137859</v>
      </c>
      <c r="G7" s="47">
        <f t="shared" si="0"/>
        <v>164174</v>
      </c>
      <c r="H7" s="47">
        <f t="shared" si="0"/>
        <v>183920</v>
      </c>
      <c r="I7" s="47">
        <f t="shared" si="0"/>
        <v>230684</v>
      </c>
      <c r="J7" s="47">
        <f t="shared" si="0"/>
        <v>70880</v>
      </c>
      <c r="K7" s="47">
        <f t="shared" si="0"/>
        <v>1533157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12166</v>
      </c>
      <c r="C8" s="45">
        <f t="shared" si="1"/>
        <v>12196</v>
      </c>
      <c r="D8" s="45">
        <f t="shared" si="1"/>
        <v>12979</v>
      </c>
      <c r="E8" s="45">
        <f t="shared" si="1"/>
        <v>7787</v>
      </c>
      <c r="F8" s="45">
        <f t="shared" si="1"/>
        <v>8532</v>
      </c>
      <c r="G8" s="45">
        <f t="shared" si="1"/>
        <v>5479</v>
      </c>
      <c r="H8" s="45">
        <f t="shared" si="1"/>
        <v>4993</v>
      </c>
      <c r="I8" s="45">
        <f t="shared" si="1"/>
        <v>12090</v>
      </c>
      <c r="J8" s="45">
        <f t="shared" si="1"/>
        <v>2066</v>
      </c>
      <c r="K8" s="38">
        <f>SUM(B8:J8)</f>
        <v>78288</v>
      </c>
      <c r="L8"/>
      <c r="M8"/>
      <c r="N8"/>
    </row>
    <row r="9" spans="1:14" ht="16.5" customHeight="1">
      <c r="A9" s="22" t="s">
        <v>35</v>
      </c>
      <c r="B9" s="45">
        <v>12150</v>
      </c>
      <c r="C9" s="45">
        <v>12193</v>
      </c>
      <c r="D9" s="45">
        <v>12977</v>
      </c>
      <c r="E9" s="45">
        <v>7772</v>
      </c>
      <c r="F9" s="45">
        <v>8523</v>
      </c>
      <c r="G9" s="45">
        <v>5475</v>
      </c>
      <c r="H9" s="45">
        <v>4993</v>
      </c>
      <c r="I9" s="45">
        <v>12078</v>
      </c>
      <c r="J9" s="45">
        <v>2066</v>
      </c>
      <c r="K9" s="38">
        <f>SUM(B9:J9)</f>
        <v>78227</v>
      </c>
      <c r="L9"/>
      <c r="M9"/>
      <c r="N9"/>
    </row>
    <row r="10" spans="1:14" ht="16.5" customHeight="1">
      <c r="A10" s="22" t="s">
        <v>34</v>
      </c>
      <c r="B10" s="45">
        <v>16</v>
      </c>
      <c r="C10" s="45">
        <v>3</v>
      </c>
      <c r="D10" s="45">
        <v>2</v>
      </c>
      <c r="E10" s="45">
        <v>15</v>
      </c>
      <c r="F10" s="45">
        <v>9</v>
      </c>
      <c r="G10" s="45">
        <v>4</v>
      </c>
      <c r="H10" s="45">
        <v>0</v>
      </c>
      <c r="I10" s="45">
        <v>12</v>
      </c>
      <c r="J10" s="45">
        <v>0</v>
      </c>
      <c r="K10" s="38">
        <f>SUM(B10:J10)</f>
        <v>61</v>
      </c>
      <c r="L10"/>
      <c r="M10"/>
      <c r="N10"/>
    </row>
    <row r="11" spans="1:14" ht="16.5" customHeight="1">
      <c r="A11" s="44" t="s">
        <v>33</v>
      </c>
      <c r="B11" s="43">
        <v>194841</v>
      </c>
      <c r="C11" s="43">
        <v>166320</v>
      </c>
      <c r="D11" s="43">
        <v>225231</v>
      </c>
      <c r="E11" s="43">
        <v>114120</v>
      </c>
      <c r="F11" s="43">
        <v>129327</v>
      </c>
      <c r="G11" s="43">
        <v>158695</v>
      </c>
      <c r="H11" s="43">
        <v>178927</v>
      </c>
      <c r="I11" s="43">
        <v>218594</v>
      </c>
      <c r="J11" s="43">
        <v>68814</v>
      </c>
      <c r="K11" s="38">
        <f>SUM(B11:J11)</f>
        <v>1454869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1.80011654295024</v>
      </c>
      <c r="C15" s="39">
        <v>1.790125611571294</v>
      </c>
      <c r="D15" s="39">
        <v>1.442418351157471</v>
      </c>
      <c r="E15" s="39">
        <v>1.909677766667835</v>
      </c>
      <c r="F15" s="39">
        <v>1.668374655261115</v>
      </c>
      <c r="G15" s="39">
        <v>1.561835855880649</v>
      </c>
      <c r="H15" s="39">
        <v>1.547257935823426</v>
      </c>
      <c r="I15" s="39">
        <v>1.654013161426116</v>
      </c>
      <c r="J15" s="39">
        <v>1.787291260211577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1284054.18</v>
      </c>
      <c r="C17" s="36">
        <f aca="true" t="shared" si="2" ref="C17:J17">C18+C19+C20+C21+C22+C23+C24</f>
        <v>1203008.26</v>
      </c>
      <c r="D17" s="36">
        <f t="shared" si="2"/>
        <v>1423435.48</v>
      </c>
      <c r="E17" s="36">
        <f t="shared" si="2"/>
        <v>850056.83</v>
      </c>
      <c r="F17" s="36">
        <f t="shared" si="2"/>
        <v>884358.6</v>
      </c>
      <c r="G17" s="36">
        <f t="shared" si="2"/>
        <v>993512.4499999998</v>
      </c>
      <c r="H17" s="36">
        <f t="shared" si="2"/>
        <v>880316.9500000001</v>
      </c>
      <c r="I17" s="36">
        <f t="shared" si="2"/>
        <v>1211422.4599999997</v>
      </c>
      <c r="J17" s="36">
        <f t="shared" si="2"/>
        <v>443987.4</v>
      </c>
      <c r="K17" s="36">
        <f aca="true" t="shared" si="3" ref="K17:K24">SUM(B17:J17)</f>
        <v>9174152.61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694839.7</v>
      </c>
      <c r="C18" s="30">
        <f t="shared" si="4"/>
        <v>657760.05</v>
      </c>
      <c r="D18" s="30">
        <f t="shared" si="4"/>
        <v>972254.12</v>
      </c>
      <c r="E18" s="30">
        <f t="shared" si="4"/>
        <v>433184.33</v>
      </c>
      <c r="F18" s="30">
        <f t="shared" si="4"/>
        <v>518046.55</v>
      </c>
      <c r="G18" s="30">
        <f t="shared" si="4"/>
        <v>623779.11</v>
      </c>
      <c r="H18" s="30">
        <f t="shared" si="4"/>
        <v>557038.5</v>
      </c>
      <c r="I18" s="30">
        <f t="shared" si="4"/>
        <v>705270.19</v>
      </c>
      <c r="J18" s="30">
        <f t="shared" si="4"/>
        <v>245521.23</v>
      </c>
      <c r="K18" s="30">
        <f t="shared" si="3"/>
        <v>5407693.779999999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555952.74</v>
      </c>
      <c r="C19" s="30">
        <f t="shared" si="5"/>
        <v>519713.06</v>
      </c>
      <c r="D19" s="30">
        <f t="shared" si="5"/>
        <v>430143.06</v>
      </c>
      <c r="E19" s="30">
        <f t="shared" si="5"/>
        <v>394058.15</v>
      </c>
      <c r="F19" s="30">
        <f t="shared" si="5"/>
        <v>346249.18</v>
      </c>
      <c r="G19" s="30">
        <f t="shared" si="5"/>
        <v>350461.47</v>
      </c>
      <c r="H19" s="30">
        <f t="shared" si="5"/>
        <v>304843.74</v>
      </c>
      <c r="I19" s="30">
        <f t="shared" si="5"/>
        <v>461255.99</v>
      </c>
      <c r="J19" s="30">
        <f t="shared" si="5"/>
        <v>193296.72</v>
      </c>
      <c r="K19" s="30">
        <f t="shared" si="3"/>
        <v>3555974.110000001</v>
      </c>
      <c r="L19"/>
      <c r="M19"/>
      <c r="N19"/>
    </row>
    <row r="20" spans="1:14" ht="16.5" customHeight="1">
      <c r="A20" s="18" t="s">
        <v>28</v>
      </c>
      <c r="B20" s="30">
        <v>31875.8</v>
      </c>
      <c r="C20" s="30">
        <v>22763.27</v>
      </c>
      <c r="D20" s="30">
        <v>21613.54</v>
      </c>
      <c r="E20" s="30">
        <v>20042.47</v>
      </c>
      <c r="F20" s="30">
        <v>20294.43</v>
      </c>
      <c r="G20" s="30">
        <v>18822.83</v>
      </c>
      <c r="H20" s="30">
        <v>23976.03</v>
      </c>
      <c r="I20" s="30">
        <v>42124.4</v>
      </c>
      <c r="J20" s="30">
        <v>11153.34</v>
      </c>
      <c r="K20" s="30">
        <f t="shared" si="3"/>
        <v>212666.11000000002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-4733.06</v>
      </c>
      <c r="E22" s="30">
        <v>0</v>
      </c>
      <c r="F22" s="30">
        <v>0</v>
      </c>
      <c r="G22" s="30">
        <v>0</v>
      </c>
      <c r="H22" s="30">
        <v>-8313.2</v>
      </c>
      <c r="I22" s="30">
        <v>0</v>
      </c>
      <c r="J22" s="30">
        <v>-7369.83</v>
      </c>
      <c r="K22" s="30">
        <f t="shared" si="3"/>
        <v>-20416.090000000004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-1617.5</v>
      </c>
      <c r="G23" s="30">
        <v>-936.9</v>
      </c>
      <c r="H23" s="30">
        <v>0</v>
      </c>
      <c r="I23" s="30">
        <v>0</v>
      </c>
      <c r="J23" s="30">
        <v>0</v>
      </c>
      <c r="K23" s="30">
        <f t="shared" si="3"/>
        <v>-2554.4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-89175.25</v>
      </c>
      <c r="C27" s="30">
        <f t="shared" si="6"/>
        <v>-58766.189999999995</v>
      </c>
      <c r="D27" s="30">
        <f t="shared" si="6"/>
        <v>-93802.71</v>
      </c>
      <c r="E27" s="30">
        <f t="shared" si="6"/>
        <v>-91119.1</v>
      </c>
      <c r="F27" s="30">
        <f t="shared" si="6"/>
        <v>-37501.2</v>
      </c>
      <c r="G27" s="30">
        <f t="shared" si="6"/>
        <v>-83170.23</v>
      </c>
      <c r="H27" s="30">
        <f t="shared" si="6"/>
        <v>-31097.15</v>
      </c>
      <c r="I27" s="30">
        <f t="shared" si="6"/>
        <v>-67387.92</v>
      </c>
      <c r="J27" s="30">
        <f t="shared" si="6"/>
        <v>-19018.11</v>
      </c>
      <c r="K27" s="30">
        <f aca="true" t="shared" si="7" ref="K27:K35">SUM(B27:J27)</f>
        <v>-571037.86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-89175.25</v>
      </c>
      <c r="C28" s="30">
        <f t="shared" si="8"/>
        <v>-58766.189999999995</v>
      </c>
      <c r="D28" s="30">
        <f t="shared" si="8"/>
        <v>-74689.55</v>
      </c>
      <c r="E28" s="30">
        <f t="shared" si="8"/>
        <v>-91119.1</v>
      </c>
      <c r="F28" s="30">
        <f t="shared" si="8"/>
        <v>-37501.2</v>
      </c>
      <c r="G28" s="30">
        <f t="shared" si="8"/>
        <v>-83170.23</v>
      </c>
      <c r="H28" s="30">
        <f t="shared" si="8"/>
        <v>-31097.15</v>
      </c>
      <c r="I28" s="30">
        <f t="shared" si="8"/>
        <v>-67387.92</v>
      </c>
      <c r="J28" s="30">
        <f t="shared" si="8"/>
        <v>-13484.95</v>
      </c>
      <c r="K28" s="30">
        <f t="shared" si="7"/>
        <v>-546391.5399999999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-53460</v>
      </c>
      <c r="C29" s="30">
        <f aca="true" t="shared" si="9" ref="C29:J29">-ROUND((C9)*$E$3,2)</f>
        <v>-53649.2</v>
      </c>
      <c r="D29" s="30">
        <f t="shared" si="9"/>
        <v>-57098.8</v>
      </c>
      <c r="E29" s="30">
        <f t="shared" si="9"/>
        <v>-34196.8</v>
      </c>
      <c r="F29" s="30">
        <f t="shared" si="9"/>
        <v>-37501.2</v>
      </c>
      <c r="G29" s="30">
        <f t="shared" si="9"/>
        <v>-24090</v>
      </c>
      <c r="H29" s="30">
        <f t="shared" si="9"/>
        <v>-21969.2</v>
      </c>
      <c r="I29" s="30">
        <f t="shared" si="9"/>
        <v>-53143.2</v>
      </c>
      <c r="J29" s="30">
        <f t="shared" si="9"/>
        <v>-9090.4</v>
      </c>
      <c r="K29" s="30">
        <f t="shared" si="7"/>
        <v>-344198.80000000005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-985.6</v>
      </c>
      <c r="C31" s="30">
        <v>-308</v>
      </c>
      <c r="D31" s="30">
        <v>-330</v>
      </c>
      <c r="E31" s="30">
        <v>-677.6</v>
      </c>
      <c r="F31" s="26">
        <v>0</v>
      </c>
      <c r="G31" s="30">
        <v>-338.8</v>
      </c>
      <c r="H31" s="30">
        <v>-74.46</v>
      </c>
      <c r="I31" s="30">
        <v>-116.21</v>
      </c>
      <c r="J31" s="30">
        <v>-35.85</v>
      </c>
      <c r="K31" s="30">
        <f t="shared" si="7"/>
        <v>-2866.52</v>
      </c>
      <c r="L31"/>
      <c r="M31"/>
      <c r="N31"/>
    </row>
    <row r="32" spans="1:14" ht="16.5" customHeight="1">
      <c r="A32" s="25" t="s">
        <v>21</v>
      </c>
      <c r="B32" s="30">
        <v>-34729.65</v>
      </c>
      <c r="C32" s="30">
        <v>-4808.99</v>
      </c>
      <c r="D32" s="30">
        <v>-17260.75</v>
      </c>
      <c r="E32" s="30">
        <v>-56244.7</v>
      </c>
      <c r="F32" s="26">
        <v>0</v>
      </c>
      <c r="G32" s="30">
        <v>-58741.43</v>
      </c>
      <c r="H32" s="30">
        <v>-9053.49</v>
      </c>
      <c r="I32" s="30">
        <v>-14128.51</v>
      </c>
      <c r="J32" s="30">
        <v>-4358.7</v>
      </c>
      <c r="K32" s="30">
        <f t="shared" si="7"/>
        <v>-199326.22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1194878.93</v>
      </c>
      <c r="C47" s="27">
        <f aca="true" t="shared" si="11" ref="C47:J47">IF(C17+C27+C48&lt;0,0,C17+C27+C48)</f>
        <v>1144242.07</v>
      </c>
      <c r="D47" s="27">
        <f t="shared" si="11"/>
        <v>1329632.77</v>
      </c>
      <c r="E47" s="27">
        <f t="shared" si="11"/>
        <v>758937.73</v>
      </c>
      <c r="F47" s="27">
        <f t="shared" si="11"/>
        <v>846857.4</v>
      </c>
      <c r="G47" s="27">
        <f t="shared" si="11"/>
        <v>910342.2199999999</v>
      </c>
      <c r="H47" s="27">
        <f t="shared" si="11"/>
        <v>849219.8</v>
      </c>
      <c r="I47" s="27">
        <f t="shared" si="11"/>
        <v>1144034.5399999998</v>
      </c>
      <c r="J47" s="27">
        <f t="shared" si="11"/>
        <v>424969.29000000004</v>
      </c>
      <c r="K47" s="20">
        <f>SUM(B47:J47)</f>
        <v>8603114.75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1194878.92</v>
      </c>
      <c r="C53" s="10">
        <f t="shared" si="13"/>
        <v>1144242.08</v>
      </c>
      <c r="D53" s="10">
        <f t="shared" si="13"/>
        <v>1329632.76</v>
      </c>
      <c r="E53" s="10">
        <f t="shared" si="13"/>
        <v>758937.74</v>
      </c>
      <c r="F53" s="10">
        <f t="shared" si="13"/>
        <v>846857.4</v>
      </c>
      <c r="G53" s="10">
        <f t="shared" si="13"/>
        <v>910342.23</v>
      </c>
      <c r="H53" s="10">
        <f t="shared" si="13"/>
        <v>849219.81</v>
      </c>
      <c r="I53" s="10">
        <f>SUM(I54:I66)</f>
        <v>1144034.55</v>
      </c>
      <c r="J53" s="10">
        <f t="shared" si="13"/>
        <v>424969.29</v>
      </c>
      <c r="K53" s="5">
        <f>SUM(K54:K66)</f>
        <v>8603114.780000001</v>
      </c>
      <c r="L53" s="9"/>
    </row>
    <row r="54" spans="1:11" ht="16.5" customHeight="1">
      <c r="A54" s="7" t="s">
        <v>60</v>
      </c>
      <c r="B54" s="8">
        <v>1044802.13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1044802.13</v>
      </c>
    </row>
    <row r="55" spans="1:11" ht="16.5" customHeight="1">
      <c r="A55" s="7" t="s">
        <v>61</v>
      </c>
      <c r="B55" s="8">
        <v>150076.79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150076.79</v>
      </c>
    </row>
    <row r="56" spans="1:11" ht="16.5" customHeight="1">
      <c r="A56" s="7" t="s">
        <v>4</v>
      </c>
      <c r="B56" s="6">
        <v>0</v>
      </c>
      <c r="C56" s="8">
        <v>1144242.08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1144242.08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1329632.76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1329632.76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758937.74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758937.74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846857.4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846857.4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910342.23</v>
      </c>
      <c r="H60" s="6">
        <v>0</v>
      </c>
      <c r="I60" s="6">
        <v>0</v>
      </c>
      <c r="J60" s="6">
        <v>0</v>
      </c>
      <c r="K60" s="5">
        <f t="shared" si="14"/>
        <v>910342.23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849219.81</v>
      </c>
      <c r="I61" s="6">
        <v>0</v>
      </c>
      <c r="J61" s="6">
        <v>0</v>
      </c>
      <c r="K61" s="5">
        <f t="shared" si="14"/>
        <v>849219.81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416314.17</v>
      </c>
      <c r="J63" s="6">
        <v>0</v>
      </c>
      <c r="K63" s="5">
        <f t="shared" si="14"/>
        <v>416314.17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727720.38</v>
      </c>
      <c r="J64" s="6">
        <v>0</v>
      </c>
      <c r="K64" s="5">
        <f t="shared" si="14"/>
        <v>727720.38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424969.29</v>
      </c>
      <c r="K65" s="5">
        <f t="shared" si="14"/>
        <v>424969.29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2021-04-27T20:38:28Z</dcterms:modified>
  <cp:category/>
  <cp:version/>
  <cp:contentType/>
  <cp:contentStatus/>
</cp:coreProperties>
</file>