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<sst xmlns="http://schemas.openxmlformats.org/spreadsheetml/2006/main" count="74" uniqueCount="73">
  <si>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</si>
  <si>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</si>
  <si>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</si>
  <si>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</si>
  <si>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</si>
  <si>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</si>
  <si>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</si>
  <si>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</si>
  <si>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</si>
  <si>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</si>
  <si>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</si>
  <si>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</si>
  <si>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</si>
  <si>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</si>
  <si>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</si>
  <si>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</si>
  <si>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</si>
  <si>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</si>
  <si>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</si>
  <si>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</si>
  <si>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</si>
  <si>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</si>
  <si>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</si>
  <si>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</si>
  <si>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</si>
  <si>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</si>
  <si>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</si>
  <si>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</si>
  <si>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</si>
  <si>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</si>
  <si>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</si>
  <si>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</si>
  <si>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</si>
  <si>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</si>
  <si>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</si>
  <si>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</si>
  <si>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</si>
  <si>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</si>
  <si>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</si>
  <si>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</si>
  <si>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</si>
  <si>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</si>
  <si>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</si>
  <si>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</si>
  <si>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</si>
  <si>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</si>
  <si>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</si>
  <si>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</si>
  <si>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</si>
  <si>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</si>
  <si>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</si>
  <si>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</si>
  <si>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</si>
  <si>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</si>
  <si>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</si>
  <si>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</si>
  <si>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</si>
  <si>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</si>
  <si>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</si>
  <si>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</si>
  <si>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</si>
  <si>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</si>
  <si>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</si>
  <si>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</si>
  <si>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</si>
  <si>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</si>
  <si>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</si>
  <si>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</si>
  <si>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</si>
  <si>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</si>
  <si>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</si>
  <si>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</si>
  <si>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16/04/21 - VENCIMENTO 26/04/21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</si>
</sst>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199384</v>
      </c>
      <c r="C7" s="47">
        <f t="shared" si="0"/>
        <v>170297</v>
      </c>
      <c r="D7" s="47">
        <f t="shared" si="0"/>
        <v>231202</v>
      </c>
      <c r="E7" s="47">
        <f t="shared" si="0"/>
        <v>115773</v>
      </c>
      <c r="F7" s="47">
        <f t="shared" si="0"/>
        <v>139207</v>
      </c>
      <c r="G7" s="47">
        <f t="shared" si="0"/>
        <v>164281</v>
      </c>
      <c r="H7" s="47">
        <f t="shared" si="0"/>
        <v>183522</v>
      </c>
      <c r="I7" s="47">
        <f t="shared" si="0"/>
        <v>226471</v>
      </c>
      <c r="J7" s="47">
        <f t="shared" si="0"/>
        <v>67249</v>
      </c>
      <c r="K7" s="47">
        <f t="shared" si="0"/>
        <v>1497386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11742</v>
      </c>
      <c r="C8" s="45">
        <f t="shared" si="1"/>
        <v>11080</v>
      </c>
      <c r="D8" s="45">
        <f t="shared" si="1"/>
        <v>12304</v>
      </c>
      <c r="E8" s="45">
        <f t="shared" si="1"/>
        <v>6990</v>
      </c>
      <c r="F8" s="45">
        <f t="shared" si="1"/>
        <v>8761</v>
      </c>
      <c r="G8" s="45">
        <f t="shared" si="1"/>
        <v>5588</v>
      </c>
      <c r="H8" s="45">
        <f t="shared" si="1"/>
        <v>5053</v>
      </c>
      <c r="I8" s="45">
        <f t="shared" si="1"/>
        <v>11565</v>
      </c>
      <c r="J8" s="45">
        <f t="shared" si="1"/>
        <v>1898</v>
      </c>
      <c r="K8" s="38">
        <f>SUM(B8:J8)</f>
        <v>74981</v>
      </c>
      <c r="L8"/>
      <c r="M8"/>
      <c r="N8"/>
    </row>
    <row r="9" spans="1:14" ht="16.5" customHeight="1">
      <c r="A9" s="22" t="s">
        <v>35</v>
      </c>
      <c r="B9" s="45">
        <v>11718</v>
      </c>
      <c r="C9" s="45">
        <v>11080</v>
      </c>
      <c r="D9" s="45">
        <v>12302</v>
      </c>
      <c r="E9" s="45">
        <v>6966</v>
      </c>
      <c r="F9" s="45">
        <v>8755</v>
      </c>
      <c r="G9" s="45">
        <v>5585</v>
      </c>
      <c r="H9" s="45">
        <v>5053</v>
      </c>
      <c r="I9" s="45">
        <v>11544</v>
      </c>
      <c r="J9" s="45">
        <v>1898</v>
      </c>
      <c r="K9" s="38">
        <f>SUM(B9:J9)</f>
        <v>74901</v>
      </c>
      <c r="L9"/>
      <c r="M9"/>
      <c r="N9"/>
    </row>
    <row r="10" spans="1:14" ht="16.5" customHeight="1">
      <c r="A10" s="22" t="s">
        <v>34</v>
      </c>
      <c r="B10" s="45">
        <v>24</v>
      </c>
      <c r="C10" s="45">
        <v>0</v>
      </c>
      <c r="D10" s="45">
        <v>2</v>
      </c>
      <c r="E10" s="45">
        <v>24</v>
      </c>
      <c r="F10" s="45">
        <v>6</v>
      </c>
      <c r="G10" s="45">
        <v>3</v>
      </c>
      <c r="H10" s="45">
        <v>0</v>
      </c>
      <c r="I10" s="45">
        <v>21</v>
      </c>
      <c r="J10" s="45">
        <v>0</v>
      </c>
      <c r="K10" s="38">
        <f>SUM(B10:J10)</f>
        <v>80</v>
      </c>
      <c r="L10"/>
      <c r="M10"/>
      <c r="N10"/>
    </row>
    <row r="11" spans="1:14" ht="16.5" customHeight="1">
      <c r="A11" s="44" t="s">
        <v>33</v>
      </c>
      <c r="B11" s="43">
        <v>187642</v>
      </c>
      <c r="C11" s="43">
        <v>159217</v>
      </c>
      <c r="D11" s="43">
        <v>218898</v>
      </c>
      <c r="E11" s="43">
        <v>108783</v>
      </c>
      <c r="F11" s="43">
        <v>130446</v>
      </c>
      <c r="G11" s="43">
        <v>158693</v>
      </c>
      <c r="H11" s="43">
        <v>178469</v>
      </c>
      <c r="I11" s="43">
        <v>214906</v>
      </c>
      <c r="J11" s="43">
        <v>65351</v>
      </c>
      <c r="K11" s="38">
        <f>SUM(B11:J11)</f>
        <v>1422405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1.85081984967393</v>
      </c>
      <c r="C15" s="39">
        <v>1.858139550003553</v>
      </c>
      <c r="D15" s="39">
        <v>1.479283024704722</v>
      </c>
      <c r="E15" s="39">
        <v>2.002780994072908</v>
      </c>
      <c r="F15" s="39">
        <v>1.678979579010742</v>
      </c>
      <c r="G15" s="39">
        <v>1.557813914751927</v>
      </c>
      <c r="H15" s="39">
        <v>1.550962203687748</v>
      </c>
      <c r="I15" s="39">
        <v>1.686195603157089</v>
      </c>
      <c r="J15" s="39">
        <v>1.873462140743878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1271313.13</v>
      </c>
      <c r="C17" s="36">
        <f aca="true" t="shared" si="2" ref="C17:J17">C18+C19+C20+C21+C22+C23+C24</f>
        <v>1191361.9599999997</v>
      </c>
      <c r="D17" s="36">
        <f t="shared" si="2"/>
        <v>1416997.8800000001</v>
      </c>
      <c r="E17" s="36">
        <f t="shared" si="2"/>
        <v>847611.25</v>
      </c>
      <c r="F17" s="36">
        <f t="shared" si="2"/>
        <v>900533.0499999999</v>
      </c>
      <c r="G17" s="36">
        <f t="shared" si="2"/>
        <v>992049.25</v>
      </c>
      <c r="H17" s="36">
        <f t="shared" si="2"/>
        <v>879510.02</v>
      </c>
      <c r="I17" s="36">
        <f t="shared" si="2"/>
        <v>1212338.6</v>
      </c>
      <c r="J17" s="36">
        <f t="shared" si="2"/>
        <v>441491.12</v>
      </c>
      <c r="K17" s="36">
        <f aca="true" t="shared" si="3" ref="K17:K24">SUM(B17:J17)</f>
        <v>9153206.259999998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669252.33</v>
      </c>
      <c r="C18" s="30">
        <f t="shared" si="4"/>
        <v>627476.33</v>
      </c>
      <c r="D18" s="30">
        <f t="shared" si="4"/>
        <v>943650.96</v>
      </c>
      <c r="E18" s="30">
        <f t="shared" si="4"/>
        <v>411387.78</v>
      </c>
      <c r="F18" s="30">
        <f t="shared" si="4"/>
        <v>523112.06</v>
      </c>
      <c r="G18" s="30">
        <f t="shared" si="4"/>
        <v>624185.66</v>
      </c>
      <c r="H18" s="30">
        <f t="shared" si="4"/>
        <v>555833.08</v>
      </c>
      <c r="I18" s="30">
        <f t="shared" si="4"/>
        <v>692389.79</v>
      </c>
      <c r="J18" s="30">
        <f t="shared" si="4"/>
        <v>232943.81</v>
      </c>
      <c r="K18" s="30">
        <f t="shared" si="3"/>
        <v>5280231.8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569413.17</v>
      </c>
      <c r="C19" s="30">
        <f t="shared" si="5"/>
        <v>538462.26</v>
      </c>
      <c r="D19" s="30">
        <f t="shared" si="5"/>
        <v>452275.89</v>
      </c>
      <c r="E19" s="30">
        <f t="shared" si="5"/>
        <v>412531.85</v>
      </c>
      <c r="F19" s="30">
        <f t="shared" si="5"/>
        <v>355182.41</v>
      </c>
      <c r="G19" s="30">
        <f t="shared" si="5"/>
        <v>348179.45</v>
      </c>
      <c r="H19" s="30">
        <f t="shared" si="5"/>
        <v>306243.02</v>
      </c>
      <c r="I19" s="30">
        <f t="shared" si="5"/>
        <v>475114.83</v>
      </c>
      <c r="J19" s="30">
        <f t="shared" si="5"/>
        <v>203467.6</v>
      </c>
      <c r="K19" s="30">
        <f t="shared" si="3"/>
        <v>3660870.480000001</v>
      </c>
      <c r="L19"/>
      <c r="M19"/>
      <c r="N19"/>
    </row>
    <row r="20" spans="1:14" ht="16.5" customHeight="1">
      <c r="A20" s="18" t="s">
        <v>28</v>
      </c>
      <c r="B20" s="30">
        <v>32168.8</v>
      </c>
      <c r="C20" s="30">
        <v>22651.49</v>
      </c>
      <c r="D20" s="30">
        <v>21646.27</v>
      </c>
      <c r="E20" s="30">
        <v>20919.74</v>
      </c>
      <c r="F20" s="30">
        <v>20852.64</v>
      </c>
      <c r="G20" s="30">
        <v>19235.1</v>
      </c>
      <c r="H20" s="30">
        <v>22975.24</v>
      </c>
      <c r="I20" s="30">
        <v>42062.1</v>
      </c>
      <c r="J20" s="30">
        <v>11063.6</v>
      </c>
      <c r="K20" s="30">
        <f t="shared" si="3"/>
        <v>213574.98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-907.11</v>
      </c>
      <c r="C23" s="30">
        <v>0</v>
      </c>
      <c r="D23" s="30">
        <v>0</v>
      </c>
      <c r="E23" s="30">
        <v>0</v>
      </c>
      <c r="F23" s="30">
        <v>0</v>
      </c>
      <c r="G23" s="30">
        <v>-936.9</v>
      </c>
      <c r="H23" s="30">
        <v>0</v>
      </c>
      <c r="I23" s="30">
        <v>0</v>
      </c>
      <c r="J23" s="30">
        <v>0</v>
      </c>
      <c r="K23" s="30">
        <f t="shared" si="3"/>
        <v>-1844.01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-96695.91</v>
      </c>
      <c r="C27" s="30">
        <f t="shared" si="6"/>
        <v>-53009.25</v>
      </c>
      <c r="D27" s="30">
        <f t="shared" si="6"/>
        <v>-86618.11</v>
      </c>
      <c r="E27" s="30">
        <f t="shared" si="6"/>
        <v>-82097.48999999999</v>
      </c>
      <c r="F27" s="30">
        <f t="shared" si="6"/>
        <v>-38522</v>
      </c>
      <c r="G27" s="30">
        <f t="shared" si="6"/>
        <v>-79573.98000000001</v>
      </c>
      <c r="H27" s="30">
        <f t="shared" si="6"/>
        <v>-34302.5</v>
      </c>
      <c r="I27" s="30">
        <f t="shared" si="6"/>
        <v>-69628.45</v>
      </c>
      <c r="J27" s="30">
        <f t="shared" si="6"/>
        <v>-19694.99</v>
      </c>
      <c r="K27" s="30">
        <f aca="true" t="shared" si="7" ref="K27:K35">SUM(B27:J27)</f>
        <v>-560142.6799999999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-96695.91</v>
      </c>
      <c r="C28" s="30">
        <f t="shared" si="8"/>
        <v>-53009.25</v>
      </c>
      <c r="D28" s="30">
        <f t="shared" si="8"/>
        <v>-67504.95</v>
      </c>
      <c r="E28" s="30">
        <f t="shared" si="8"/>
        <v>-82097.48999999999</v>
      </c>
      <c r="F28" s="30">
        <f t="shared" si="8"/>
        <v>-38522</v>
      </c>
      <c r="G28" s="30">
        <f t="shared" si="8"/>
        <v>-79573.98000000001</v>
      </c>
      <c r="H28" s="30">
        <f t="shared" si="8"/>
        <v>-34302.5</v>
      </c>
      <c r="I28" s="30">
        <f t="shared" si="8"/>
        <v>-69628.45</v>
      </c>
      <c r="J28" s="30">
        <f t="shared" si="8"/>
        <v>-14161.830000000002</v>
      </c>
      <c r="K28" s="30">
        <f t="shared" si="7"/>
        <v>-535496.36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-51559.2</v>
      </c>
      <c r="C29" s="30">
        <f aca="true" t="shared" si="9" ref="C29:J29">-ROUND((C9)*$E$3,2)</f>
        <v>-48752</v>
      </c>
      <c r="D29" s="30">
        <f t="shared" si="9"/>
        <v>-54128.8</v>
      </c>
      <c r="E29" s="30">
        <f t="shared" si="9"/>
        <v>-30650.4</v>
      </c>
      <c r="F29" s="30">
        <f t="shared" si="9"/>
        <v>-38522</v>
      </c>
      <c r="G29" s="30">
        <f t="shared" si="9"/>
        <v>-24574</v>
      </c>
      <c r="H29" s="30">
        <f t="shared" si="9"/>
        <v>-22233.2</v>
      </c>
      <c r="I29" s="30">
        <f t="shared" si="9"/>
        <v>-50793.6</v>
      </c>
      <c r="J29" s="30">
        <f t="shared" si="9"/>
        <v>-8351.2</v>
      </c>
      <c r="K29" s="30">
        <f t="shared" si="7"/>
        <v>-329564.39999999997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-1038.4</v>
      </c>
      <c r="C31" s="30">
        <v>-92.4</v>
      </c>
      <c r="D31" s="30">
        <v>-484</v>
      </c>
      <c r="E31" s="30">
        <v>-831.6</v>
      </c>
      <c r="F31" s="26">
        <v>0</v>
      </c>
      <c r="G31" s="30">
        <v>-462</v>
      </c>
      <c r="H31" s="30">
        <v>-124.11</v>
      </c>
      <c r="I31" s="30">
        <v>-193.67</v>
      </c>
      <c r="J31" s="30">
        <v>-59.75</v>
      </c>
      <c r="K31" s="30">
        <f t="shared" si="7"/>
        <v>-3285.9300000000003</v>
      </c>
      <c r="L31"/>
      <c r="M31"/>
      <c r="N31"/>
    </row>
    <row r="32" spans="1:14" ht="16.5" customHeight="1">
      <c r="A32" s="25" t="s">
        <v>21</v>
      </c>
      <c r="B32" s="30">
        <v>-44098.31</v>
      </c>
      <c r="C32" s="30">
        <v>-4164.85</v>
      </c>
      <c r="D32" s="30">
        <v>-12892.15</v>
      </c>
      <c r="E32" s="30">
        <v>-50615.49</v>
      </c>
      <c r="F32" s="26">
        <v>0</v>
      </c>
      <c r="G32" s="30">
        <v>-54537.98</v>
      </c>
      <c r="H32" s="30">
        <v>-11945.19</v>
      </c>
      <c r="I32" s="30">
        <v>-18641.18</v>
      </c>
      <c r="J32" s="30">
        <v>-5750.88</v>
      </c>
      <c r="K32" s="30">
        <f t="shared" si="7"/>
        <v>-202646.03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1174617.22</v>
      </c>
      <c r="C47" s="27">
        <f aca="true" t="shared" si="11" ref="C47:J47">IF(C17+C27+C48&lt;0,0,C17+C27+C48)</f>
        <v>1138352.7099999997</v>
      </c>
      <c r="D47" s="27">
        <f t="shared" si="11"/>
        <v>1330379.77</v>
      </c>
      <c r="E47" s="27">
        <f t="shared" si="11"/>
        <v>765513.76</v>
      </c>
      <c r="F47" s="27">
        <f t="shared" si="11"/>
        <v>862011.0499999999</v>
      </c>
      <c r="G47" s="27">
        <f t="shared" si="11"/>
        <v>912475.27</v>
      </c>
      <c r="H47" s="27">
        <f t="shared" si="11"/>
        <v>845207.52</v>
      </c>
      <c r="I47" s="27">
        <f t="shared" si="11"/>
        <v>1142710.1500000001</v>
      </c>
      <c r="J47" s="27">
        <f t="shared" si="11"/>
        <v>421796.13</v>
      </c>
      <c r="K47" s="20">
        <f>SUM(B47:J47)</f>
        <v>8593063.58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1174617.22</v>
      </c>
      <c r="C53" s="10">
        <f t="shared" si="13"/>
        <v>1138352.7</v>
      </c>
      <c r="D53" s="10">
        <f t="shared" si="13"/>
        <v>1330379.77</v>
      </c>
      <c r="E53" s="10">
        <f t="shared" si="13"/>
        <v>765513.75</v>
      </c>
      <c r="F53" s="10">
        <f t="shared" si="13"/>
        <v>862011.05</v>
      </c>
      <c r="G53" s="10">
        <f t="shared" si="13"/>
        <v>912475.27</v>
      </c>
      <c r="H53" s="10">
        <f t="shared" si="13"/>
        <v>845207.52</v>
      </c>
      <c r="I53" s="10">
        <f>SUM(I54:I66)</f>
        <v>1142710.14</v>
      </c>
      <c r="J53" s="10">
        <f t="shared" si="13"/>
        <v>421796.13</v>
      </c>
      <c r="K53" s="5">
        <f>SUM(K54:K66)</f>
        <v>8593063.55</v>
      </c>
      <c r="L53" s="9"/>
    </row>
    <row r="54" spans="1:11" ht="16.5" customHeight="1">
      <c r="A54" s="7" t="s">
        <v>60</v>
      </c>
      <c r="B54" s="8">
        <v>1026263.07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1026263.07</v>
      </c>
    </row>
    <row r="55" spans="1:11" ht="16.5" customHeight="1">
      <c r="A55" s="7" t="s">
        <v>61</v>
      </c>
      <c r="B55" s="8">
        <v>148354.15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148354.15</v>
      </c>
    </row>
    <row r="56" spans="1:11" ht="16.5" customHeight="1">
      <c r="A56" s="7" t="s">
        <v>4</v>
      </c>
      <c r="B56" s="6">
        <v>0</v>
      </c>
      <c r="C56" s="8">
        <v>1138352.7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1138352.7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1330379.77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1330379.77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765513.75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765513.75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862011.05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862011.05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912475.27</v>
      </c>
      <c r="H60" s="6">
        <v>0</v>
      </c>
      <c r="I60" s="6">
        <v>0</v>
      </c>
      <c r="J60" s="6">
        <v>0</v>
      </c>
      <c r="K60" s="5">
        <f t="shared" si="14"/>
        <v>912475.27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845207.52</v>
      </c>
      <c r="I61" s="6">
        <v>0</v>
      </c>
      <c r="J61" s="6">
        <v>0</v>
      </c>
      <c r="K61" s="5">
        <f t="shared" si="14"/>
        <v>845207.52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417089.2</v>
      </c>
      <c r="J63" s="6">
        <v>0</v>
      </c>
      <c r="K63" s="5">
        <f t="shared" si="14"/>
        <v>417089.2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725620.94</v>
      </c>
      <c r="J64" s="6">
        <v>0</v>
      </c>
      <c r="K64" s="5">
        <f t="shared" si="14"/>
        <v>725620.94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421796.13</v>
      </c>
      <c r="K65" s="5">
        <f t="shared" si="14"/>
        <v>421796.13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2021-04-23T18:02:38Z</dcterms:modified>
  <cp:category/>
  <cp:version/>
  <cp:contentType/>
  <cp:contentStatus/>
</cp:coreProperties>
</file>