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<sst xmlns="http://schemas.openxmlformats.org/spreadsheetml/2006/main" count="74" uniqueCount="73">
  <si>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</si>
  <si>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</si>
  <si>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</si>
  <si>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</si>
  <si>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</si>
  <si>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</si>
  <si>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</si>
  <si>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</si>
  <si>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</si>
  <si>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</si>
  <si>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</si>
  <si>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</si>
  <si>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</si>
  <si>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</si>
  <si>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</si>
  <si>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</si>
  <si>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</si>
  <si>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</si>
  <si>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</si>
  <si>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</si>
  <si>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</si>
  <si>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</si>
  <si>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</si>
  <si>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</si>
  <si>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</si>
  <si>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</si>
  <si>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</si>
  <si>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</si>
  <si>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</si>
  <si>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</si>
  <si>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</si>
  <si>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</si>
  <si>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</si>
  <si>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</si>
  <si>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</si>
  <si>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</si>
  <si>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</si>
  <si>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</si>
  <si>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</si>
  <si>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</si>
  <si>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</si>
  <si>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</si>
  <si>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</si>
  <si>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</si>
  <si>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</si>
  <si>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</si>
  <si>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</si>
  <si>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</si>
  <si>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</si>
  <si>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</si>
  <si>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</si>
  <si>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</si>
  <si>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</si>
  <si>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</si>
  <si>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</si>
  <si>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</si>
  <si>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</si>
  <si>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</si>
  <si>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</si>
  <si>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</si>
  <si>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</si>
  <si>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</si>
  <si>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</si>
  <si>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</si>
  <si>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</si>
  <si>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</si>
  <si>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</si>
  <si>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</si>
  <si>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</si>
  <si>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</si>
  <si>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</si>
  <si>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</si>
  <si>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06/04/21 - VENCIMENTO 13/04/21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</si>
</sst>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182510</v>
      </c>
      <c r="C7" s="47">
        <f t="shared" si="0"/>
        <v>155542</v>
      </c>
      <c r="D7" s="47">
        <f t="shared" si="0"/>
        <v>211738</v>
      </c>
      <c r="E7" s="47">
        <f t="shared" si="0"/>
        <v>109028</v>
      </c>
      <c r="F7" s="47">
        <f t="shared" si="0"/>
        <v>128134</v>
      </c>
      <c r="G7" s="47">
        <f t="shared" si="0"/>
        <v>153228</v>
      </c>
      <c r="H7" s="47">
        <f t="shared" si="0"/>
        <v>170466</v>
      </c>
      <c r="I7" s="47">
        <f t="shared" si="0"/>
        <v>210170</v>
      </c>
      <c r="J7" s="47">
        <f t="shared" si="0"/>
        <v>62874</v>
      </c>
      <c r="K7" s="47">
        <f t="shared" si="0"/>
        <v>1383690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10673</v>
      </c>
      <c r="C8" s="45">
        <f t="shared" si="1"/>
        <v>9954</v>
      </c>
      <c r="D8" s="45">
        <f t="shared" si="1"/>
        <v>11111</v>
      </c>
      <c r="E8" s="45">
        <f t="shared" si="1"/>
        <v>6426</v>
      </c>
      <c r="F8" s="45">
        <f t="shared" si="1"/>
        <v>8398</v>
      </c>
      <c r="G8" s="45">
        <f t="shared" si="1"/>
        <v>5466</v>
      </c>
      <c r="H8" s="45">
        <f t="shared" si="1"/>
        <v>4461</v>
      </c>
      <c r="I8" s="45">
        <f t="shared" si="1"/>
        <v>10660</v>
      </c>
      <c r="J8" s="45">
        <f t="shared" si="1"/>
        <v>1660</v>
      </c>
      <c r="K8" s="38">
        <f>SUM(B8:J8)</f>
        <v>68809</v>
      </c>
      <c r="L8"/>
      <c r="M8"/>
      <c r="N8"/>
    </row>
    <row r="9" spans="1:14" ht="16.5" customHeight="1">
      <c r="A9" s="22" t="s">
        <v>35</v>
      </c>
      <c r="B9" s="45">
        <v>10663</v>
      </c>
      <c r="C9" s="45">
        <v>9952</v>
      </c>
      <c r="D9" s="45">
        <v>11109</v>
      </c>
      <c r="E9" s="45">
        <v>6409</v>
      </c>
      <c r="F9" s="45">
        <v>8386</v>
      </c>
      <c r="G9" s="45">
        <v>5461</v>
      </c>
      <c r="H9" s="45">
        <v>4461</v>
      </c>
      <c r="I9" s="45">
        <v>10646</v>
      </c>
      <c r="J9" s="45">
        <v>1660</v>
      </c>
      <c r="K9" s="38">
        <f>SUM(B9:J9)</f>
        <v>68747</v>
      </c>
      <c r="L9"/>
      <c r="M9"/>
      <c r="N9"/>
    </row>
    <row r="10" spans="1:14" ht="16.5" customHeight="1">
      <c r="A10" s="22" t="s">
        <v>34</v>
      </c>
      <c r="B10" s="45">
        <v>10</v>
      </c>
      <c r="C10" s="45">
        <v>2</v>
      </c>
      <c r="D10" s="45">
        <v>2</v>
      </c>
      <c r="E10" s="45">
        <v>17</v>
      </c>
      <c r="F10" s="45">
        <v>12</v>
      </c>
      <c r="G10" s="45">
        <v>5</v>
      </c>
      <c r="H10" s="45">
        <v>0</v>
      </c>
      <c r="I10" s="45">
        <v>14</v>
      </c>
      <c r="J10" s="45">
        <v>0</v>
      </c>
      <c r="K10" s="38">
        <f>SUM(B10:J10)</f>
        <v>62</v>
      </c>
      <c r="L10"/>
      <c r="M10"/>
      <c r="N10"/>
    </row>
    <row r="11" spans="1:14" ht="16.5" customHeight="1">
      <c r="A11" s="44" t="s">
        <v>33</v>
      </c>
      <c r="B11" s="43">
        <v>171837</v>
      </c>
      <c r="C11" s="43">
        <v>145588</v>
      </c>
      <c r="D11" s="43">
        <v>200627</v>
      </c>
      <c r="E11" s="43">
        <v>102602</v>
      </c>
      <c r="F11" s="43">
        <v>119736</v>
      </c>
      <c r="G11" s="43">
        <v>147762</v>
      </c>
      <c r="H11" s="43">
        <v>166005</v>
      </c>
      <c r="I11" s="43">
        <v>199510</v>
      </c>
      <c r="J11" s="43">
        <v>61214</v>
      </c>
      <c r="K11" s="38">
        <f>SUM(B11:J11)</f>
        <v>1314881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2.032065213217077</v>
      </c>
      <c r="C15" s="39">
        <v>2.063241807607306</v>
      </c>
      <c r="D15" s="39">
        <v>1.636869660428667</v>
      </c>
      <c r="E15" s="39">
        <v>2.169437885028935</v>
      </c>
      <c r="F15" s="39">
        <v>1.825418891004097</v>
      </c>
      <c r="G15" s="39">
        <v>1.685771294668024</v>
      </c>
      <c r="H15" s="39">
        <v>1.683237539401915</v>
      </c>
      <c r="I15" s="39">
        <v>1.83208059310996</v>
      </c>
      <c r="J15" s="39">
        <v>2.027724519912819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1276676.21</v>
      </c>
      <c r="C17" s="36">
        <f aca="true" t="shared" si="2" ref="C17:J17">C18+C19+C20+C21+C22+C23+C24</f>
        <v>1207952.84</v>
      </c>
      <c r="D17" s="36">
        <f t="shared" si="2"/>
        <v>1435254.6199999999</v>
      </c>
      <c r="E17" s="36">
        <f t="shared" si="2"/>
        <v>862851.3799999999</v>
      </c>
      <c r="F17" s="36">
        <f t="shared" si="2"/>
        <v>901541.44</v>
      </c>
      <c r="G17" s="36">
        <f t="shared" si="2"/>
        <v>1001140.65</v>
      </c>
      <c r="H17" s="36">
        <f t="shared" si="2"/>
        <v>886611.8400000001</v>
      </c>
      <c r="I17" s="36">
        <f t="shared" si="2"/>
        <v>1222527.3900000001</v>
      </c>
      <c r="J17" s="36">
        <f t="shared" si="2"/>
        <v>446725.87999999995</v>
      </c>
      <c r="K17" s="36">
        <f aca="true" t="shared" si="3" ref="K17:K24">SUM(B17:J17)</f>
        <v>9241282.250000002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612613.07</v>
      </c>
      <c r="C18" s="30">
        <f t="shared" si="4"/>
        <v>573110.05</v>
      </c>
      <c r="D18" s="30">
        <f t="shared" si="4"/>
        <v>864208.65</v>
      </c>
      <c r="E18" s="30">
        <f t="shared" si="4"/>
        <v>387420.1</v>
      </c>
      <c r="F18" s="30">
        <f t="shared" si="4"/>
        <v>481501.95</v>
      </c>
      <c r="G18" s="30">
        <f t="shared" si="4"/>
        <v>582189.79</v>
      </c>
      <c r="H18" s="30">
        <f t="shared" si="4"/>
        <v>516290.37</v>
      </c>
      <c r="I18" s="30">
        <f t="shared" si="4"/>
        <v>642552.74</v>
      </c>
      <c r="J18" s="30">
        <f t="shared" si="4"/>
        <v>217789.25</v>
      </c>
      <c r="K18" s="30">
        <f t="shared" si="3"/>
        <v>4877675.970000001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632256.64</v>
      </c>
      <c r="C19" s="30">
        <f t="shared" si="5"/>
        <v>609354.57</v>
      </c>
      <c r="D19" s="30">
        <f t="shared" si="5"/>
        <v>550388.27</v>
      </c>
      <c r="E19" s="30">
        <f t="shared" si="5"/>
        <v>453063.74</v>
      </c>
      <c r="F19" s="30">
        <f t="shared" si="5"/>
        <v>397440.81</v>
      </c>
      <c r="G19" s="30">
        <f t="shared" si="5"/>
        <v>399249.05</v>
      </c>
      <c r="H19" s="30">
        <f t="shared" si="5"/>
        <v>352748.96</v>
      </c>
      <c r="I19" s="30">
        <f t="shared" si="5"/>
        <v>534655.67</v>
      </c>
      <c r="J19" s="30">
        <f t="shared" si="5"/>
        <v>223827.35</v>
      </c>
      <c r="K19" s="30">
        <f t="shared" si="3"/>
        <v>4152985.0599999996</v>
      </c>
      <c r="L19"/>
      <c r="M19"/>
      <c r="N19"/>
    </row>
    <row r="20" spans="1:14" ht="16.5" customHeight="1">
      <c r="A20" s="18" t="s">
        <v>28</v>
      </c>
      <c r="B20" s="30">
        <v>31025.3</v>
      </c>
      <c r="C20" s="30">
        <v>22716.34</v>
      </c>
      <c r="D20" s="30">
        <v>21232.94</v>
      </c>
      <c r="E20" s="30">
        <v>20981.6</v>
      </c>
      <c r="F20" s="30">
        <v>21212.74</v>
      </c>
      <c r="G20" s="30">
        <v>19252.77</v>
      </c>
      <c r="H20" s="30">
        <v>23113.83</v>
      </c>
      <c r="I20" s="30">
        <v>42547.1</v>
      </c>
      <c r="J20" s="30">
        <v>11093.17</v>
      </c>
      <c r="K20" s="30">
        <f t="shared" si="3"/>
        <v>213175.79000000004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1385.94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19403.16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-604.74</v>
      </c>
      <c r="C23" s="30">
        <v>0</v>
      </c>
      <c r="D23" s="30">
        <v>0</v>
      </c>
      <c r="E23" s="30">
        <v>0</v>
      </c>
      <c r="F23" s="30">
        <v>0</v>
      </c>
      <c r="G23" s="30">
        <v>-936.9</v>
      </c>
      <c r="H23" s="30">
        <v>0</v>
      </c>
      <c r="I23" s="30">
        <v>0</v>
      </c>
      <c r="J23" s="30">
        <v>0</v>
      </c>
      <c r="K23" s="30">
        <f t="shared" si="3"/>
        <v>-1541.6399999999999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-166564.05</v>
      </c>
      <c r="C27" s="30">
        <f t="shared" si="6"/>
        <v>-47151.26</v>
      </c>
      <c r="D27" s="30">
        <f t="shared" si="6"/>
        <v>-100277.73000000001</v>
      </c>
      <c r="E27" s="30">
        <f t="shared" si="6"/>
        <v>-146428.47</v>
      </c>
      <c r="F27" s="30">
        <f t="shared" si="6"/>
        <v>-36898.4</v>
      </c>
      <c r="G27" s="30">
        <f t="shared" si="6"/>
        <v>-166609.46000000002</v>
      </c>
      <c r="H27" s="30">
        <f t="shared" si="6"/>
        <v>-48679.8</v>
      </c>
      <c r="I27" s="30">
        <f t="shared" si="6"/>
        <v>-96970.47</v>
      </c>
      <c r="J27" s="30">
        <f t="shared" si="6"/>
        <v>-28803.63</v>
      </c>
      <c r="K27" s="30">
        <f aca="true" t="shared" si="7" ref="K27:K35">SUM(B27:J27)</f>
        <v>-838383.2700000001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-164069.25</v>
      </c>
      <c r="C28" s="30">
        <f t="shared" si="8"/>
        <v>-47151.26</v>
      </c>
      <c r="D28" s="30">
        <f t="shared" si="8"/>
        <v>-81164.57</v>
      </c>
      <c r="E28" s="30">
        <f t="shared" si="8"/>
        <v>-144488.07</v>
      </c>
      <c r="F28" s="30">
        <f t="shared" si="8"/>
        <v>-36898.4</v>
      </c>
      <c r="G28" s="30">
        <f t="shared" si="8"/>
        <v>-166609.46000000002</v>
      </c>
      <c r="H28" s="30">
        <f t="shared" si="8"/>
        <v>-48679.8</v>
      </c>
      <c r="I28" s="30">
        <f t="shared" si="8"/>
        <v>-92178.87</v>
      </c>
      <c r="J28" s="30">
        <f t="shared" si="8"/>
        <v>-21290.47</v>
      </c>
      <c r="K28" s="30">
        <f t="shared" si="7"/>
        <v>-802530.15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-46917.2</v>
      </c>
      <c r="C29" s="30">
        <f aca="true" t="shared" si="9" ref="C29:J29">-ROUND((C9)*$E$3,2)</f>
        <v>-43788.8</v>
      </c>
      <c r="D29" s="30">
        <f t="shared" si="9"/>
        <v>-48879.6</v>
      </c>
      <c r="E29" s="30">
        <f t="shared" si="9"/>
        <v>-28199.6</v>
      </c>
      <c r="F29" s="30">
        <f t="shared" si="9"/>
        <v>-36898.4</v>
      </c>
      <c r="G29" s="30">
        <f t="shared" si="9"/>
        <v>-24028.4</v>
      </c>
      <c r="H29" s="30">
        <f t="shared" si="9"/>
        <v>-19628.4</v>
      </c>
      <c r="I29" s="30">
        <f t="shared" si="9"/>
        <v>-46842.4</v>
      </c>
      <c r="J29" s="30">
        <f t="shared" si="9"/>
        <v>-7304</v>
      </c>
      <c r="K29" s="30">
        <f t="shared" si="7"/>
        <v>-302486.8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-1346.4</v>
      </c>
      <c r="C31" s="30">
        <v>-215.6</v>
      </c>
      <c r="D31" s="30">
        <v>-668.8</v>
      </c>
      <c r="E31" s="30">
        <v>-514.8</v>
      </c>
      <c r="F31" s="26">
        <v>0</v>
      </c>
      <c r="G31" s="30">
        <v>-554.4</v>
      </c>
      <c r="H31" s="30">
        <v>-140.65</v>
      </c>
      <c r="I31" s="30">
        <v>-219.5</v>
      </c>
      <c r="J31" s="30">
        <v>-67.72</v>
      </c>
      <c r="K31" s="30">
        <f t="shared" si="7"/>
        <v>-3727.8700000000003</v>
      </c>
      <c r="L31"/>
      <c r="M31"/>
      <c r="N31"/>
    </row>
    <row r="32" spans="1:14" ht="16.5" customHeight="1">
      <c r="A32" s="25" t="s">
        <v>21</v>
      </c>
      <c r="B32" s="30">
        <v>-115805.65</v>
      </c>
      <c r="C32" s="30">
        <v>-3146.86</v>
      </c>
      <c r="D32" s="30">
        <v>-31616.17</v>
      </c>
      <c r="E32" s="30">
        <v>-115773.67</v>
      </c>
      <c r="F32" s="26">
        <v>0</v>
      </c>
      <c r="G32" s="30">
        <v>-142026.66</v>
      </c>
      <c r="H32" s="30">
        <v>-28910.75</v>
      </c>
      <c r="I32" s="30">
        <v>-45116.97</v>
      </c>
      <c r="J32" s="30">
        <v>-13918.75</v>
      </c>
      <c r="K32" s="30">
        <f t="shared" si="7"/>
        <v>-496315.48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-2494.8</v>
      </c>
      <c r="C33" s="27">
        <f t="shared" si="10"/>
        <v>0</v>
      </c>
      <c r="D33" s="27">
        <f t="shared" si="10"/>
        <v>-19113.16</v>
      </c>
      <c r="E33" s="27">
        <f t="shared" si="10"/>
        <v>-1940.4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-4791.6</v>
      </c>
      <c r="J33" s="27">
        <f t="shared" si="10"/>
        <v>-7513.16</v>
      </c>
      <c r="K33" s="30">
        <f t="shared" si="7"/>
        <v>-35853.119999999995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-2494.8</v>
      </c>
      <c r="C36" s="17">
        <v>0</v>
      </c>
      <c r="D36" s="17">
        <v>0</v>
      </c>
      <c r="E36" s="17">
        <v>-1940.4</v>
      </c>
      <c r="F36" s="17">
        <v>0</v>
      </c>
      <c r="G36" s="17">
        <v>0</v>
      </c>
      <c r="H36" s="17">
        <v>0</v>
      </c>
      <c r="I36" s="17">
        <v>-4791.6</v>
      </c>
      <c r="J36" s="17">
        <v>-1980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1110112.16</v>
      </c>
      <c r="C47" s="27">
        <f aca="true" t="shared" si="11" ref="C47:J47">IF(C17+C27+C48&lt;0,0,C17+C27+C48)</f>
        <v>1160801.58</v>
      </c>
      <c r="D47" s="27">
        <f t="shared" si="11"/>
        <v>1334976.89</v>
      </c>
      <c r="E47" s="27">
        <f t="shared" si="11"/>
        <v>716422.9099999999</v>
      </c>
      <c r="F47" s="27">
        <f t="shared" si="11"/>
        <v>864643.0399999999</v>
      </c>
      <c r="G47" s="27">
        <f t="shared" si="11"/>
        <v>834531.19</v>
      </c>
      <c r="H47" s="27">
        <f t="shared" si="11"/>
        <v>837932.04</v>
      </c>
      <c r="I47" s="27">
        <f t="shared" si="11"/>
        <v>1125556.9200000002</v>
      </c>
      <c r="J47" s="27">
        <f t="shared" si="11"/>
        <v>417922.24999999994</v>
      </c>
      <c r="K47" s="20">
        <f>SUM(B47:J47)</f>
        <v>8402898.979999999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1110112.1500000001</v>
      </c>
      <c r="C53" s="10">
        <f t="shared" si="13"/>
        <v>1160801.58</v>
      </c>
      <c r="D53" s="10">
        <f t="shared" si="13"/>
        <v>1334976.89</v>
      </c>
      <c r="E53" s="10">
        <f t="shared" si="13"/>
        <v>716422.91</v>
      </c>
      <c r="F53" s="10">
        <f t="shared" si="13"/>
        <v>864643.04</v>
      </c>
      <c r="G53" s="10">
        <f t="shared" si="13"/>
        <v>834531.19</v>
      </c>
      <c r="H53" s="10">
        <f t="shared" si="13"/>
        <v>837932.04</v>
      </c>
      <c r="I53" s="10">
        <f>SUM(I54:I66)</f>
        <v>1125556.91</v>
      </c>
      <c r="J53" s="10">
        <f t="shared" si="13"/>
        <v>417922.25</v>
      </c>
      <c r="K53" s="5">
        <f>SUM(K54:K66)</f>
        <v>8402898.959999999</v>
      </c>
      <c r="L53" s="9"/>
    </row>
    <row r="54" spans="1:11" ht="16.5" customHeight="1">
      <c r="A54" s="7" t="s">
        <v>60</v>
      </c>
      <c r="B54" s="8">
        <v>970682.06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970682.06</v>
      </c>
    </row>
    <row r="55" spans="1:11" ht="16.5" customHeight="1">
      <c r="A55" s="7" t="s">
        <v>61</v>
      </c>
      <c r="B55" s="8">
        <v>139430.09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139430.09</v>
      </c>
    </row>
    <row r="56" spans="1:11" ht="16.5" customHeight="1">
      <c r="A56" s="7" t="s">
        <v>4</v>
      </c>
      <c r="B56" s="6">
        <v>0</v>
      </c>
      <c r="C56" s="8">
        <v>1160801.58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1160801.58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1334976.89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1334976.89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716422.91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716422.91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864643.04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864643.04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834531.19</v>
      </c>
      <c r="H60" s="6">
        <v>0</v>
      </c>
      <c r="I60" s="6">
        <v>0</v>
      </c>
      <c r="J60" s="6">
        <v>0</v>
      </c>
      <c r="K60" s="5">
        <f t="shared" si="14"/>
        <v>834531.19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837932.04</v>
      </c>
      <c r="I61" s="6">
        <v>0</v>
      </c>
      <c r="J61" s="6">
        <v>0</v>
      </c>
      <c r="K61" s="5">
        <f t="shared" si="14"/>
        <v>837932.04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422759.18</v>
      </c>
      <c r="J63" s="6">
        <v>0</v>
      </c>
      <c r="K63" s="5">
        <f t="shared" si="14"/>
        <v>422759.18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702797.73</v>
      </c>
      <c r="J64" s="6">
        <v>0</v>
      </c>
      <c r="K64" s="5">
        <f t="shared" si="14"/>
        <v>702797.73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417922.25</v>
      </c>
      <c r="K65" s="5">
        <f t="shared" si="14"/>
        <v>417922.25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2021-04-13T17:36:55Z</dcterms:modified>
  <cp:category/>
  <cp:version/>
  <cp:contentType/>
  <cp:contentStatus/>
</cp:coreProperties>
</file>