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<sst xmlns="http://schemas.openxmlformats.org/spreadsheetml/2006/main" count="75" uniqueCount="74">
  <si>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</si>
  <si>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</si>
  <si>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</si>
  <si>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</si>
  <si>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</si>
  <si>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</si>
  <si>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</si>
  <si>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</si>
  <si>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</si>
  <si>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</si>
  <si>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</si>
  <si>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</si>
  <si>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</si>
  <si>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</si>
  <si>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</si>
  <si>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</si>
  <si>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</si>
  <si>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</si>
  <si>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</si>
  <si>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</si>
  <si>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</si>
  <si>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</si>
  <si>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</si>
  <si>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</si>
  <si>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</si>
  <si>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</si>
  <si>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</si>
  <si>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</si>
  <si>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</si>
  <si>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</si>
  <si>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</si>
  <si>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</si>
  <si>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</si>
  <si>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</si>
  <si>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</si>
  <si>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</si>
  <si>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</si>
  <si>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</si>
  <si>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</si>
  <si>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</si>
  <si>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</si>
  <si>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</si>
  <si>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</si>
  <si>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</si>
  <si>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</si>
  <si>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</si>
  <si>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</si>
  <si>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</si>
  <si>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</si>
  <si>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</si>
  <si>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</si>
  <si>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</si>
  <si>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</si>
  <si>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</si>
  <si>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</si>
  <si>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</si>
  <si>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</si>
  <si>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</si>
  <si>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</si>
  <si>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</si>
  <si>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</si>
  <si>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</si>
  <si>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</si>
  <si>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</si>
  <si>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</si>
  <si>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</si>
  <si>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</si>
  <si>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</si>
  <si>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</si>
  <si>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</si>
  <si>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</si>
  <si>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05/04/21 - VENCIMENTO 12/04/21</t>
  </si>
  <si>
    <t>5.3. Revisão de Remuneração pelo Transporte Coletivo ¹</t>
  </si>
  <si>
    <t>¹ Frota parada e não disponibilizada de fev.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</si>
</sst>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184868</v>
      </c>
      <c r="C7" s="47">
        <f t="shared" si="0"/>
        <v>158083</v>
      </c>
      <c r="D7" s="47">
        <f t="shared" si="0"/>
        <v>214029</v>
      </c>
      <c r="E7" s="47">
        <f t="shared" si="0"/>
        <v>108624</v>
      </c>
      <c r="F7" s="47">
        <f t="shared" si="0"/>
        <v>128293</v>
      </c>
      <c r="G7" s="47">
        <f t="shared" si="0"/>
        <v>154020</v>
      </c>
      <c r="H7" s="47">
        <f t="shared" si="0"/>
        <v>169077</v>
      </c>
      <c r="I7" s="47">
        <f t="shared" si="0"/>
        <v>211304</v>
      </c>
      <c r="J7" s="47">
        <f t="shared" si="0"/>
        <v>62342</v>
      </c>
      <c r="K7" s="47">
        <f t="shared" si="0"/>
        <v>1390640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11415</v>
      </c>
      <c r="C8" s="45">
        <f t="shared" si="1"/>
        <v>10802</v>
      </c>
      <c r="D8" s="45">
        <f t="shared" si="1"/>
        <v>12134</v>
      </c>
      <c r="E8" s="45">
        <f t="shared" si="1"/>
        <v>6922</v>
      </c>
      <c r="F8" s="45">
        <f t="shared" si="1"/>
        <v>8804</v>
      </c>
      <c r="G8" s="45">
        <f t="shared" si="1"/>
        <v>5836</v>
      </c>
      <c r="H8" s="45">
        <f t="shared" si="1"/>
        <v>5201</v>
      </c>
      <c r="I8" s="45">
        <f t="shared" si="1"/>
        <v>11500</v>
      </c>
      <c r="J8" s="45">
        <f t="shared" si="1"/>
        <v>1774</v>
      </c>
      <c r="K8" s="38">
        <f>SUM(B8:J8)</f>
        <v>74388</v>
      </c>
      <c r="L8"/>
      <c r="M8"/>
      <c r="N8"/>
    </row>
    <row r="9" spans="1:14" ht="16.5" customHeight="1">
      <c r="A9" s="22" t="s">
        <v>34</v>
      </c>
      <c r="B9" s="45">
        <v>11401</v>
      </c>
      <c r="C9" s="45">
        <v>10800</v>
      </c>
      <c r="D9" s="45">
        <v>12130</v>
      </c>
      <c r="E9" s="45">
        <v>6904</v>
      </c>
      <c r="F9" s="45">
        <v>8793</v>
      </c>
      <c r="G9" s="45">
        <v>5832</v>
      </c>
      <c r="H9" s="45">
        <v>5201</v>
      </c>
      <c r="I9" s="45">
        <v>11485</v>
      </c>
      <c r="J9" s="45">
        <v>1774</v>
      </c>
      <c r="K9" s="38">
        <f>SUM(B9:J9)</f>
        <v>74320</v>
      </c>
      <c r="L9"/>
      <c r="M9"/>
      <c r="N9"/>
    </row>
    <row r="10" spans="1:14" ht="16.5" customHeight="1">
      <c r="A10" s="22" t="s">
        <v>33</v>
      </c>
      <c r="B10" s="45">
        <v>14</v>
      </c>
      <c r="C10" s="45">
        <v>2</v>
      </c>
      <c r="D10" s="45">
        <v>4</v>
      </c>
      <c r="E10" s="45">
        <v>18</v>
      </c>
      <c r="F10" s="45">
        <v>11</v>
      </c>
      <c r="G10" s="45">
        <v>4</v>
      </c>
      <c r="H10" s="45">
        <v>0</v>
      </c>
      <c r="I10" s="45">
        <v>15</v>
      </c>
      <c r="J10" s="45">
        <v>0</v>
      </c>
      <c r="K10" s="38">
        <f>SUM(B10:J10)</f>
        <v>68</v>
      </c>
      <c r="L10"/>
      <c r="M10"/>
      <c r="N10"/>
    </row>
    <row r="11" spans="1:14" ht="16.5" customHeight="1">
      <c r="A11" s="44" t="s">
        <v>32</v>
      </c>
      <c r="B11" s="43">
        <v>173453</v>
      </c>
      <c r="C11" s="43">
        <v>147281</v>
      </c>
      <c r="D11" s="43">
        <v>201895</v>
      </c>
      <c r="E11" s="43">
        <v>101702</v>
      </c>
      <c r="F11" s="43">
        <v>119489</v>
      </c>
      <c r="G11" s="43">
        <v>148184</v>
      </c>
      <c r="H11" s="43">
        <v>163876</v>
      </c>
      <c r="I11" s="43">
        <v>199804</v>
      </c>
      <c r="J11" s="43">
        <v>60568</v>
      </c>
      <c r="K11" s="38">
        <f>SUM(B11:J11)</f>
        <v>1316252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1.996046045198545</v>
      </c>
      <c r="C15" s="39">
        <v>2.034206414742737</v>
      </c>
      <c r="D15" s="39">
        <v>1.613116750159952</v>
      </c>
      <c r="E15" s="39">
        <v>2.175397339494025</v>
      </c>
      <c r="F15" s="39">
        <v>1.735956957905446</v>
      </c>
      <c r="G15" s="39">
        <v>1.685164874645326</v>
      </c>
      <c r="H15" s="39">
        <v>1.695162514526116</v>
      </c>
      <c r="I15" s="39">
        <v>1.826860421320965</v>
      </c>
      <c r="J15" s="39">
        <v>2.033096972676411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1269664.1400000001</v>
      </c>
      <c r="C17" s="36">
        <f aca="true" t="shared" si="2" ref="C17:J17">C18+C19+C20+C21+C22+C23+C24</f>
        <v>1210480.92</v>
      </c>
      <c r="D17" s="36">
        <f t="shared" si="2"/>
        <v>1428359.53</v>
      </c>
      <c r="E17" s="36">
        <f t="shared" si="2"/>
        <v>862415.7099999998</v>
      </c>
      <c r="F17" s="36">
        <f t="shared" si="2"/>
        <v>853449.59</v>
      </c>
      <c r="G17" s="36">
        <f t="shared" si="2"/>
        <v>1005724.59</v>
      </c>
      <c r="H17" s="36">
        <f t="shared" si="2"/>
        <v>885769.1200000001</v>
      </c>
      <c r="I17" s="36">
        <f t="shared" si="2"/>
        <v>1225505.1399999997</v>
      </c>
      <c r="J17" s="36">
        <f t="shared" si="2"/>
        <v>443896.85</v>
      </c>
      <c r="K17" s="36">
        <f aca="true" t="shared" si="3" ref="K17:K24">SUM(B17:J17)</f>
        <v>9185265.589999998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620527.93</v>
      </c>
      <c r="C18" s="30">
        <f t="shared" si="4"/>
        <v>582472.62</v>
      </c>
      <c r="D18" s="30">
        <f t="shared" si="4"/>
        <v>873559.36</v>
      </c>
      <c r="E18" s="30">
        <f t="shared" si="4"/>
        <v>385984.52</v>
      </c>
      <c r="F18" s="30">
        <f t="shared" si="4"/>
        <v>482099.44</v>
      </c>
      <c r="G18" s="30">
        <f t="shared" si="4"/>
        <v>585198.99</v>
      </c>
      <c r="H18" s="30">
        <f t="shared" si="4"/>
        <v>512083.51</v>
      </c>
      <c r="I18" s="30">
        <f t="shared" si="4"/>
        <v>646019.72</v>
      </c>
      <c r="J18" s="30">
        <f t="shared" si="4"/>
        <v>215946.45</v>
      </c>
      <c r="K18" s="30">
        <f t="shared" si="3"/>
        <v>4903892.54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618074.39</v>
      </c>
      <c r="C19" s="30">
        <f t="shared" si="5"/>
        <v>602396.92</v>
      </c>
      <c r="D19" s="30">
        <f t="shared" si="5"/>
        <v>535593.88</v>
      </c>
      <c r="E19" s="30">
        <f t="shared" si="5"/>
        <v>453685.18</v>
      </c>
      <c r="F19" s="30">
        <f t="shared" si="5"/>
        <v>354804.44</v>
      </c>
      <c r="G19" s="30">
        <f t="shared" si="5"/>
        <v>400957.79</v>
      </c>
      <c r="H19" s="30">
        <f t="shared" si="5"/>
        <v>355981.26</v>
      </c>
      <c r="I19" s="30">
        <f t="shared" si="5"/>
        <v>534168.14</v>
      </c>
      <c r="J19" s="30">
        <f t="shared" si="5"/>
        <v>223093.62</v>
      </c>
      <c r="K19" s="30">
        <f t="shared" si="3"/>
        <v>4078755.6200000006</v>
      </c>
      <c r="L19"/>
      <c r="M19"/>
      <c r="N19"/>
    </row>
    <row r="20" spans="1:14" ht="16.5" customHeight="1">
      <c r="A20" s="18" t="s">
        <v>27</v>
      </c>
      <c r="B20" s="30">
        <v>31490.1</v>
      </c>
      <c r="C20" s="30">
        <v>22839.5</v>
      </c>
      <c r="D20" s="30">
        <v>20776.84</v>
      </c>
      <c r="E20" s="30">
        <v>21360.07</v>
      </c>
      <c r="F20" s="30">
        <v>20335.77</v>
      </c>
      <c r="G20" s="30">
        <v>18806.47</v>
      </c>
      <c r="H20" s="30">
        <v>23245.67</v>
      </c>
      <c r="I20" s="30">
        <v>42545.4</v>
      </c>
      <c r="J20" s="30">
        <v>11111.24</v>
      </c>
      <c r="K20" s="30">
        <f t="shared" si="3"/>
        <v>212511.05999999997</v>
      </c>
      <c r="L20"/>
      <c r="M20"/>
      <c r="N20"/>
    </row>
    <row r="21" spans="1:14" ht="16.5" customHeight="1">
      <c r="A21" s="18" t="s">
        <v>26</v>
      </c>
      <c r="B21" s="30">
        <v>1385.94</v>
      </c>
      <c r="C21" s="34">
        <v>2771.88</v>
      </c>
      <c r="D21" s="34">
        <v>4157.82</v>
      </c>
      <c r="E21" s="30">
        <v>1385.94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19403.16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68</v>
      </c>
      <c r="B23" s="30">
        <v>-1814.22</v>
      </c>
      <c r="C23" s="30">
        <v>0</v>
      </c>
      <c r="D23" s="30">
        <v>-995.31</v>
      </c>
      <c r="E23" s="30">
        <v>0</v>
      </c>
      <c r="F23" s="30">
        <v>-5176</v>
      </c>
      <c r="G23" s="30">
        <v>-624.6</v>
      </c>
      <c r="H23" s="30">
        <v>0</v>
      </c>
      <c r="I23" s="30">
        <v>0</v>
      </c>
      <c r="J23" s="30">
        <v>-270.57</v>
      </c>
      <c r="K23" s="30">
        <f t="shared" si="3"/>
        <v>-8880.699999999999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581540.64</v>
      </c>
      <c r="C27" s="30">
        <f t="shared" si="6"/>
        <v>549405.43</v>
      </c>
      <c r="D27" s="30">
        <f t="shared" si="6"/>
        <v>918040.8699999999</v>
      </c>
      <c r="E27" s="30">
        <f t="shared" si="6"/>
        <v>644492.4099999999</v>
      </c>
      <c r="F27" s="30">
        <f t="shared" si="6"/>
        <v>402721.64</v>
      </c>
      <c r="G27" s="30">
        <f t="shared" si="6"/>
        <v>224935.96999999997</v>
      </c>
      <c r="H27" s="30">
        <f t="shared" si="6"/>
        <v>324170</v>
      </c>
      <c r="I27" s="30">
        <f t="shared" si="6"/>
        <v>924793.7</v>
      </c>
      <c r="J27" s="30">
        <f t="shared" si="6"/>
        <v>227552.82</v>
      </c>
      <c r="K27" s="30">
        <f aca="true" t="shared" si="7" ref="K27:K35">SUM(B27:J27)</f>
        <v>4797653.48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-115143.1</v>
      </c>
      <c r="C28" s="30">
        <f t="shared" si="8"/>
        <v>-51539.13</v>
      </c>
      <c r="D28" s="30">
        <f t="shared" si="8"/>
        <v>-71061.65</v>
      </c>
      <c r="E28" s="30">
        <f t="shared" si="8"/>
        <v>-90825.43</v>
      </c>
      <c r="F28" s="30">
        <f t="shared" si="8"/>
        <v>-38689.2</v>
      </c>
      <c r="G28" s="30">
        <f t="shared" si="8"/>
        <v>-94560.93</v>
      </c>
      <c r="H28" s="30">
        <f t="shared" si="8"/>
        <v>-37689.270000000004</v>
      </c>
      <c r="I28" s="30">
        <f t="shared" si="8"/>
        <v>-73637.89</v>
      </c>
      <c r="J28" s="30">
        <f t="shared" si="8"/>
        <v>-14933.23</v>
      </c>
      <c r="K28" s="30">
        <f t="shared" si="7"/>
        <v>-588079.83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-50164.4</v>
      </c>
      <c r="C29" s="30">
        <f aca="true" t="shared" si="9" ref="C29:J29">-ROUND((C9)*$E$3,2)</f>
        <v>-47520</v>
      </c>
      <c r="D29" s="30">
        <f t="shared" si="9"/>
        <v>-53372</v>
      </c>
      <c r="E29" s="30">
        <f t="shared" si="9"/>
        <v>-30377.6</v>
      </c>
      <c r="F29" s="30">
        <f t="shared" si="9"/>
        <v>-38689.2</v>
      </c>
      <c r="G29" s="30">
        <f t="shared" si="9"/>
        <v>-25660.8</v>
      </c>
      <c r="H29" s="30">
        <f t="shared" si="9"/>
        <v>-22884.4</v>
      </c>
      <c r="I29" s="30">
        <f t="shared" si="9"/>
        <v>-50534</v>
      </c>
      <c r="J29" s="30">
        <f t="shared" si="9"/>
        <v>-7805.6</v>
      </c>
      <c r="K29" s="30">
        <f t="shared" si="7"/>
        <v>-327008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-616</v>
      </c>
      <c r="C31" s="30">
        <v>-154</v>
      </c>
      <c r="D31" s="30">
        <v>-246.4</v>
      </c>
      <c r="E31" s="30">
        <v>-400.4</v>
      </c>
      <c r="F31" s="26">
        <v>0</v>
      </c>
      <c r="G31" s="30">
        <v>-338.8</v>
      </c>
      <c r="H31" s="30">
        <v>-107.56</v>
      </c>
      <c r="I31" s="30">
        <v>-167.85</v>
      </c>
      <c r="J31" s="30">
        <v>-51.78</v>
      </c>
      <c r="K31" s="30">
        <f t="shared" si="7"/>
        <v>-2082.79</v>
      </c>
      <c r="L31"/>
      <c r="M31"/>
      <c r="N31"/>
    </row>
    <row r="32" spans="1:14" ht="16.5" customHeight="1">
      <c r="A32" s="25" t="s">
        <v>20</v>
      </c>
      <c r="B32" s="30">
        <v>-64362.7</v>
      </c>
      <c r="C32" s="30">
        <v>-3865.13</v>
      </c>
      <c r="D32" s="30">
        <v>-17443.25</v>
      </c>
      <c r="E32" s="30">
        <v>-60047.43</v>
      </c>
      <c r="F32" s="26">
        <v>0</v>
      </c>
      <c r="G32" s="30">
        <v>-68561.33</v>
      </c>
      <c r="H32" s="30">
        <v>-14697.31</v>
      </c>
      <c r="I32" s="30">
        <v>-22936.04</v>
      </c>
      <c r="J32" s="30">
        <v>-7075.85</v>
      </c>
      <c r="K32" s="30">
        <f t="shared" si="7"/>
        <v>-258989.04000000004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30">
        <v>696683.74</v>
      </c>
      <c r="C45" s="30">
        <v>600944.56</v>
      </c>
      <c r="D45" s="30">
        <v>1008215.6799999999</v>
      </c>
      <c r="E45" s="30">
        <v>735317.84</v>
      </c>
      <c r="F45" s="30">
        <v>441410.84</v>
      </c>
      <c r="G45" s="30">
        <v>319496.89999999997</v>
      </c>
      <c r="H45" s="30">
        <v>361859.27</v>
      </c>
      <c r="I45" s="30">
        <v>998431.59</v>
      </c>
      <c r="J45" s="30">
        <v>248019.21</v>
      </c>
      <c r="K45" s="30">
        <f>SUM(B45:J45)</f>
        <v>5410379.63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1851204.7800000003</v>
      </c>
      <c r="C47" s="27">
        <f aca="true" t="shared" si="11" ref="C47:J47">IF(C17+C27+C48&lt;0,0,C17+C27+C48)</f>
        <v>1759886.35</v>
      </c>
      <c r="D47" s="27">
        <f t="shared" si="11"/>
        <v>2346400.4</v>
      </c>
      <c r="E47" s="27">
        <f t="shared" si="11"/>
        <v>1506908.1199999996</v>
      </c>
      <c r="F47" s="27">
        <f t="shared" si="11"/>
        <v>1256171.23</v>
      </c>
      <c r="G47" s="27">
        <f t="shared" si="11"/>
        <v>1230660.56</v>
      </c>
      <c r="H47" s="27">
        <f t="shared" si="11"/>
        <v>1209939.12</v>
      </c>
      <c r="I47" s="27">
        <f t="shared" si="11"/>
        <v>2150298.84</v>
      </c>
      <c r="J47" s="27">
        <f t="shared" si="11"/>
        <v>671449.6699999999</v>
      </c>
      <c r="K47" s="20">
        <f>SUM(B47:J47)</f>
        <v>13982919.070000002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1851204.77</v>
      </c>
      <c r="C53" s="10">
        <f t="shared" si="13"/>
        <v>1759886.35</v>
      </c>
      <c r="D53" s="10">
        <f t="shared" si="13"/>
        <v>2346400.4</v>
      </c>
      <c r="E53" s="10">
        <f t="shared" si="13"/>
        <v>1506908.12</v>
      </c>
      <c r="F53" s="10">
        <f t="shared" si="13"/>
        <v>1256171.23</v>
      </c>
      <c r="G53" s="10">
        <f t="shared" si="13"/>
        <v>1230660.56</v>
      </c>
      <c r="H53" s="10">
        <f t="shared" si="13"/>
        <v>1209939.12</v>
      </c>
      <c r="I53" s="10">
        <f>SUM(I54:I66)</f>
        <v>2150298.84</v>
      </c>
      <c r="J53" s="10">
        <f t="shared" si="13"/>
        <v>671449.67</v>
      </c>
      <c r="K53" s="5">
        <f>SUM(K54:K66)</f>
        <v>13982919.06</v>
      </c>
      <c r="L53" s="9"/>
    </row>
    <row r="54" spans="1:11" ht="16.5" customHeight="1">
      <c r="A54" s="7" t="s">
        <v>59</v>
      </c>
      <c r="B54" s="8">
        <v>1620803.42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1620803.42</v>
      </c>
    </row>
    <row r="55" spans="1:11" ht="16.5" customHeight="1">
      <c r="A55" s="7" t="s">
        <v>60</v>
      </c>
      <c r="B55" s="8">
        <v>230401.34999999998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230401.34999999998</v>
      </c>
    </row>
    <row r="56" spans="1:11" ht="16.5" customHeight="1">
      <c r="A56" s="7" t="s">
        <v>4</v>
      </c>
      <c r="B56" s="6">
        <v>0</v>
      </c>
      <c r="C56" s="8">
        <v>1759886.35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1759886.35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2346400.4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2346400.4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1506908.12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1506908.12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1256171.23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1256171.23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1230660.56</v>
      </c>
      <c r="H60" s="6">
        <v>0</v>
      </c>
      <c r="I60" s="6">
        <v>0</v>
      </c>
      <c r="J60" s="6">
        <v>0</v>
      </c>
      <c r="K60" s="5">
        <f t="shared" si="14"/>
        <v>1230660.56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1209939.12</v>
      </c>
      <c r="I61" s="6">
        <v>0</v>
      </c>
      <c r="J61" s="6">
        <v>0</v>
      </c>
      <c r="K61" s="5">
        <f t="shared" si="14"/>
        <v>1209939.12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796065.96</v>
      </c>
      <c r="J63" s="6">
        <v>0</v>
      </c>
      <c r="K63" s="5">
        <f t="shared" si="14"/>
        <v>796065.96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1354232.88</v>
      </c>
      <c r="J64" s="6">
        <v>0</v>
      </c>
      <c r="K64" s="5">
        <f t="shared" si="14"/>
        <v>1354232.88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671449.67</v>
      </c>
      <c r="K65" s="5">
        <f t="shared" si="14"/>
        <v>671449.67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2021-04-13T17:06:00Z</dcterms:modified>
  <cp:category/>
  <cp:version/>
  <cp:contentType/>
  <cp:contentStatus/>
</cp:coreProperties>
</file>