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<sst xmlns="http://schemas.openxmlformats.org/spreadsheetml/2006/main" count="74" uniqueCount="73">
  <si>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</si>
  <si>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</si>
  <si>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</si>
  <si>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</si>
  <si>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</si>
  <si>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</si>
  <si>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</si>
  <si>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</si>
  <si>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</si>
  <si>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</si>
  <si>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</si>
  <si>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</si>
  <si>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</si>
  <si>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</si>
  <si>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</si>
  <si>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</si>
  <si>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</si>
  <si>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</si>
  <si>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</si>
  <si>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</si>
  <si>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</si>
  <si>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</si>
  <si>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</si>
  <si>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</si>
  <si>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</si>
  <si>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</si>
  <si>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</si>
  <si>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</si>
  <si>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</si>
  <si>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</si>
  <si>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</si>
  <si>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</si>
  <si>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</si>
  <si>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</si>
  <si>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</si>
  <si>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</si>
  <si>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</si>
  <si>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</si>
  <si>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</si>
  <si>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</si>
  <si>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</si>
  <si>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</si>
  <si>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</si>
  <si>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</si>
  <si>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</si>
  <si>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</si>
  <si>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</si>
  <si>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</si>
  <si>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</si>
  <si>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</si>
  <si>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</si>
  <si>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</si>
  <si>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</si>
  <si>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</si>
  <si>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</si>
  <si>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</si>
  <si>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</si>
  <si>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</si>
  <si>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</si>
  <si>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</si>
  <si>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</si>
  <si>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</si>
  <si>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</si>
  <si>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</si>
  <si>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</si>
  <si>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</si>
  <si>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</si>
  <si>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</si>
  <si>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</si>
  <si>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</si>
  <si>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</si>
  <si>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</si>
  <si>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03/04/21 - VENCIMENTO 09/04/21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</si>
</sst>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90757</v>
      </c>
      <c r="C7" s="47">
        <f t="shared" si="0"/>
        <v>72842</v>
      </c>
      <c r="D7" s="47">
        <f t="shared" si="0"/>
        <v>109560</v>
      </c>
      <c r="E7" s="47">
        <f t="shared" si="0"/>
        <v>48642</v>
      </c>
      <c r="F7" s="47">
        <f t="shared" si="0"/>
        <v>72332</v>
      </c>
      <c r="G7" s="47">
        <f t="shared" si="0"/>
        <v>83229</v>
      </c>
      <c r="H7" s="47">
        <f t="shared" si="0"/>
        <v>97378</v>
      </c>
      <c r="I7" s="47">
        <f t="shared" si="0"/>
        <v>105778</v>
      </c>
      <c r="J7" s="47">
        <f t="shared" si="0"/>
        <v>23123</v>
      </c>
      <c r="K7" s="47">
        <f t="shared" si="0"/>
        <v>703641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6522</v>
      </c>
      <c r="C8" s="45">
        <f t="shared" si="1"/>
        <v>5752</v>
      </c>
      <c r="D8" s="45">
        <f t="shared" si="1"/>
        <v>7669</v>
      </c>
      <c r="E8" s="45">
        <f t="shared" si="1"/>
        <v>3743</v>
      </c>
      <c r="F8" s="45">
        <f t="shared" si="1"/>
        <v>5017</v>
      </c>
      <c r="G8" s="45">
        <f t="shared" si="1"/>
        <v>3551</v>
      </c>
      <c r="H8" s="45">
        <f t="shared" si="1"/>
        <v>3465</v>
      </c>
      <c r="I8" s="45">
        <f t="shared" si="1"/>
        <v>5916</v>
      </c>
      <c r="J8" s="45">
        <f t="shared" si="1"/>
        <v>583</v>
      </c>
      <c r="K8" s="38">
        <f>SUM(B8:J8)</f>
        <v>42218</v>
      </c>
      <c r="L8"/>
      <c r="M8"/>
      <c r="N8"/>
    </row>
    <row r="9" spans="1:14" ht="16.5" customHeight="1">
      <c r="A9" s="22" t="s">
        <v>35</v>
      </c>
      <c r="B9" s="45">
        <v>6518</v>
      </c>
      <c r="C9" s="45">
        <v>5750</v>
      </c>
      <c r="D9" s="45">
        <v>7669</v>
      </c>
      <c r="E9" s="45">
        <v>3739</v>
      </c>
      <c r="F9" s="45">
        <v>5013</v>
      </c>
      <c r="G9" s="45">
        <v>3548</v>
      </c>
      <c r="H9" s="45">
        <v>3465</v>
      </c>
      <c r="I9" s="45">
        <v>5907</v>
      </c>
      <c r="J9" s="45">
        <v>583</v>
      </c>
      <c r="K9" s="38">
        <f>SUM(B9:J9)</f>
        <v>42192</v>
      </c>
      <c r="L9"/>
      <c r="M9"/>
      <c r="N9"/>
    </row>
    <row r="10" spans="1:14" ht="16.5" customHeight="1">
      <c r="A10" s="22" t="s">
        <v>34</v>
      </c>
      <c r="B10" s="45">
        <v>4</v>
      </c>
      <c r="C10" s="45">
        <v>2</v>
      </c>
      <c r="D10" s="45">
        <v>0</v>
      </c>
      <c r="E10" s="45">
        <v>4</v>
      </c>
      <c r="F10" s="45">
        <v>4</v>
      </c>
      <c r="G10" s="45">
        <v>3</v>
      </c>
      <c r="H10" s="45">
        <v>0</v>
      </c>
      <c r="I10" s="45">
        <v>9</v>
      </c>
      <c r="J10" s="45">
        <v>0</v>
      </c>
      <c r="K10" s="38">
        <f>SUM(B10:J10)</f>
        <v>26</v>
      </c>
      <c r="L10"/>
      <c r="M10"/>
      <c r="N10"/>
    </row>
    <row r="11" spans="1:14" ht="16.5" customHeight="1">
      <c r="A11" s="44" t="s">
        <v>33</v>
      </c>
      <c r="B11" s="43">
        <v>84235</v>
      </c>
      <c r="C11" s="43">
        <v>67090</v>
      </c>
      <c r="D11" s="43">
        <v>101891</v>
      </c>
      <c r="E11" s="43">
        <v>44899</v>
      </c>
      <c r="F11" s="43">
        <v>67315</v>
      </c>
      <c r="G11" s="43">
        <v>79678</v>
      </c>
      <c r="H11" s="43">
        <v>93913</v>
      </c>
      <c r="I11" s="43">
        <v>99862</v>
      </c>
      <c r="J11" s="43">
        <v>22540</v>
      </c>
      <c r="K11" s="38">
        <f>SUM(B11:J11)</f>
        <v>661423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2.311671993462609</v>
      </c>
      <c r="C15" s="39">
        <v>2.490301442138225</v>
      </c>
      <c r="D15" s="39">
        <v>1.854888830566197</v>
      </c>
      <c r="E15" s="39">
        <v>2.513605253474085</v>
      </c>
      <c r="F15" s="39">
        <v>2.026736702062277</v>
      </c>
      <c r="G15" s="39">
        <v>1.86827295388434</v>
      </c>
      <c r="H15" s="39">
        <v>1.862064492351722</v>
      </c>
      <c r="I15" s="39">
        <v>2.094410278295447</v>
      </c>
      <c r="J15" s="39">
        <v>2.355444359168509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721562.31</v>
      </c>
      <c r="C17" s="36">
        <f aca="true" t="shared" si="2" ref="C17:J17">C18+C19+C20+C21+C22+C23+C24</f>
        <v>690339.87</v>
      </c>
      <c r="D17" s="36">
        <f t="shared" si="2"/>
        <v>842812.8699999999</v>
      </c>
      <c r="E17" s="36">
        <f t="shared" si="2"/>
        <v>448755.97000000003</v>
      </c>
      <c r="F17" s="36">
        <f t="shared" si="2"/>
        <v>568733.6699999998</v>
      </c>
      <c r="G17" s="36">
        <f t="shared" si="2"/>
        <v>601256.43</v>
      </c>
      <c r="H17" s="36">
        <f t="shared" si="2"/>
        <v>560470.4600000001</v>
      </c>
      <c r="I17" s="36">
        <f t="shared" si="2"/>
        <v>708918.16</v>
      </c>
      <c r="J17" s="36">
        <f t="shared" si="2"/>
        <v>188750.59</v>
      </c>
      <c r="K17" s="36">
        <f aca="true" t="shared" si="3" ref="K17:K24">SUM(B17:J17)</f>
        <v>5331600.33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304634.95</v>
      </c>
      <c r="C18" s="30">
        <f t="shared" si="4"/>
        <v>268393.63</v>
      </c>
      <c r="D18" s="30">
        <f t="shared" si="4"/>
        <v>447169.14</v>
      </c>
      <c r="E18" s="30">
        <f t="shared" si="4"/>
        <v>172844.48</v>
      </c>
      <c r="F18" s="30">
        <f t="shared" si="4"/>
        <v>271809.19</v>
      </c>
      <c r="G18" s="30">
        <f t="shared" si="4"/>
        <v>316228.59</v>
      </c>
      <c r="H18" s="30">
        <f t="shared" si="4"/>
        <v>294928.75</v>
      </c>
      <c r="I18" s="30">
        <f t="shared" si="4"/>
        <v>323395.08</v>
      </c>
      <c r="J18" s="30">
        <f t="shared" si="4"/>
        <v>80095.76</v>
      </c>
      <c r="K18" s="30">
        <f t="shared" si="3"/>
        <v>2479499.57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399581.13</v>
      </c>
      <c r="C19" s="30">
        <f t="shared" si="5"/>
        <v>399987.41</v>
      </c>
      <c r="D19" s="30">
        <f t="shared" si="5"/>
        <v>382279.9</v>
      </c>
      <c r="E19" s="30">
        <f t="shared" si="5"/>
        <v>261618.31</v>
      </c>
      <c r="F19" s="30">
        <f t="shared" si="5"/>
        <v>279076.47</v>
      </c>
      <c r="G19" s="30">
        <f t="shared" si="5"/>
        <v>274572.73</v>
      </c>
      <c r="H19" s="30">
        <f t="shared" si="5"/>
        <v>254247.6</v>
      </c>
      <c r="I19" s="30">
        <f t="shared" si="5"/>
        <v>353926.9</v>
      </c>
      <c r="J19" s="30">
        <f t="shared" si="5"/>
        <v>108565.35</v>
      </c>
      <c r="K19" s="30">
        <f t="shared" si="3"/>
        <v>2713855.8</v>
      </c>
      <c r="L19"/>
      <c r="M19"/>
      <c r="N19"/>
    </row>
    <row r="20" spans="1:14" ht="16.5" customHeight="1">
      <c r="A20" s="18" t="s">
        <v>28</v>
      </c>
      <c r="B20" s="30">
        <v>16867.4</v>
      </c>
      <c r="C20" s="30">
        <v>19186.95</v>
      </c>
      <c r="D20" s="30">
        <v>13939.07</v>
      </c>
      <c r="E20" s="30">
        <v>13882.54</v>
      </c>
      <c r="F20" s="30">
        <v>16462.07</v>
      </c>
      <c r="G20" s="30">
        <v>12192.17</v>
      </c>
      <c r="H20" s="30">
        <v>16835.43</v>
      </c>
      <c r="I20" s="30">
        <v>28824.3</v>
      </c>
      <c r="J20" s="30">
        <v>6073.37</v>
      </c>
      <c r="K20" s="30">
        <f t="shared" si="3"/>
        <v>144263.3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1385.94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19403.16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69</v>
      </c>
      <c r="B23" s="30">
        <v>-907.11</v>
      </c>
      <c r="C23" s="30">
        <v>0</v>
      </c>
      <c r="D23" s="30">
        <v>0</v>
      </c>
      <c r="E23" s="30">
        <v>-975.3</v>
      </c>
      <c r="F23" s="30">
        <v>0</v>
      </c>
      <c r="G23" s="30">
        <v>-3123</v>
      </c>
      <c r="H23" s="30">
        <v>0</v>
      </c>
      <c r="I23" s="30">
        <v>0</v>
      </c>
      <c r="J23" s="30">
        <v>0</v>
      </c>
      <c r="K23" s="30">
        <f t="shared" si="3"/>
        <v>-5005.41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-28679.2</v>
      </c>
      <c r="C27" s="30">
        <f t="shared" si="6"/>
        <v>-25300</v>
      </c>
      <c r="D27" s="30">
        <f t="shared" si="6"/>
        <v>-52856.759999999995</v>
      </c>
      <c r="E27" s="30">
        <f t="shared" si="6"/>
        <v>-16451.6</v>
      </c>
      <c r="F27" s="30">
        <f t="shared" si="6"/>
        <v>-22057.2</v>
      </c>
      <c r="G27" s="30">
        <f t="shared" si="6"/>
        <v>-15611.2</v>
      </c>
      <c r="H27" s="30">
        <f t="shared" si="6"/>
        <v>-15246</v>
      </c>
      <c r="I27" s="30">
        <f t="shared" si="6"/>
        <v>-25990.8</v>
      </c>
      <c r="J27" s="30">
        <f t="shared" si="6"/>
        <v>-8098.36</v>
      </c>
      <c r="K27" s="30">
        <f aca="true" t="shared" si="7" ref="K27:K35">SUM(B27:J27)</f>
        <v>-210291.12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-28679.2</v>
      </c>
      <c r="C28" s="30">
        <f t="shared" si="8"/>
        <v>-25300</v>
      </c>
      <c r="D28" s="30">
        <f t="shared" si="8"/>
        <v>-33743.6</v>
      </c>
      <c r="E28" s="30">
        <f t="shared" si="8"/>
        <v>-16451.6</v>
      </c>
      <c r="F28" s="30">
        <f t="shared" si="8"/>
        <v>-22057.2</v>
      </c>
      <c r="G28" s="30">
        <f t="shared" si="8"/>
        <v>-15611.2</v>
      </c>
      <c r="H28" s="30">
        <f t="shared" si="8"/>
        <v>-15246</v>
      </c>
      <c r="I28" s="30">
        <f t="shared" si="8"/>
        <v>-25990.8</v>
      </c>
      <c r="J28" s="30">
        <f t="shared" si="8"/>
        <v>-2565.2</v>
      </c>
      <c r="K28" s="30">
        <f t="shared" si="7"/>
        <v>-185644.8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-28679.2</v>
      </c>
      <c r="C29" s="30">
        <f aca="true" t="shared" si="9" ref="C29:J29">-ROUND((C9)*$E$3,2)</f>
        <v>-25300</v>
      </c>
      <c r="D29" s="30">
        <f t="shared" si="9"/>
        <v>-33743.6</v>
      </c>
      <c r="E29" s="30">
        <f t="shared" si="9"/>
        <v>-16451.6</v>
      </c>
      <c r="F29" s="30">
        <f t="shared" si="9"/>
        <v>-22057.2</v>
      </c>
      <c r="G29" s="30">
        <f t="shared" si="9"/>
        <v>-15611.2</v>
      </c>
      <c r="H29" s="30">
        <f t="shared" si="9"/>
        <v>-15246</v>
      </c>
      <c r="I29" s="30">
        <f t="shared" si="9"/>
        <v>-25990.8</v>
      </c>
      <c r="J29" s="30">
        <f t="shared" si="9"/>
        <v>-2565.2</v>
      </c>
      <c r="K29" s="30">
        <f t="shared" si="7"/>
        <v>-185644.8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692883.1100000001</v>
      </c>
      <c r="C47" s="27">
        <f aca="true" t="shared" si="11" ref="C47:J47">IF(C17+C27+C48&lt;0,0,C17+C27+C48)</f>
        <v>665039.87</v>
      </c>
      <c r="D47" s="27">
        <f t="shared" si="11"/>
        <v>789956.1099999999</v>
      </c>
      <c r="E47" s="27">
        <f t="shared" si="11"/>
        <v>432304.37000000005</v>
      </c>
      <c r="F47" s="27">
        <f t="shared" si="11"/>
        <v>546676.4699999999</v>
      </c>
      <c r="G47" s="27">
        <f t="shared" si="11"/>
        <v>585645.2300000001</v>
      </c>
      <c r="H47" s="27">
        <f t="shared" si="11"/>
        <v>545224.4600000001</v>
      </c>
      <c r="I47" s="27">
        <f t="shared" si="11"/>
        <v>682927.36</v>
      </c>
      <c r="J47" s="27">
        <f t="shared" si="11"/>
        <v>180652.23</v>
      </c>
      <c r="K47" s="20">
        <f>SUM(B47:J47)</f>
        <v>5121309.210000001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692883.11</v>
      </c>
      <c r="C53" s="10">
        <f t="shared" si="13"/>
        <v>665039.88</v>
      </c>
      <c r="D53" s="10">
        <f t="shared" si="13"/>
        <v>789956.11</v>
      </c>
      <c r="E53" s="10">
        <f t="shared" si="13"/>
        <v>432304.38</v>
      </c>
      <c r="F53" s="10">
        <f t="shared" si="13"/>
        <v>546676.47</v>
      </c>
      <c r="G53" s="10">
        <f t="shared" si="13"/>
        <v>585645.23</v>
      </c>
      <c r="H53" s="10">
        <f t="shared" si="13"/>
        <v>545224.47</v>
      </c>
      <c r="I53" s="10">
        <f>SUM(I54:I66)</f>
        <v>682927.35</v>
      </c>
      <c r="J53" s="10">
        <f t="shared" si="13"/>
        <v>180652.23</v>
      </c>
      <c r="K53" s="5">
        <f>SUM(K54:K66)</f>
        <v>5121309.230000001</v>
      </c>
      <c r="L53" s="9"/>
    </row>
    <row r="54" spans="1:11" ht="16.5" customHeight="1">
      <c r="A54" s="7" t="s">
        <v>60</v>
      </c>
      <c r="B54" s="8">
        <v>606064.86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606064.86</v>
      </c>
    </row>
    <row r="55" spans="1:11" ht="16.5" customHeight="1">
      <c r="A55" s="7" t="s">
        <v>61</v>
      </c>
      <c r="B55" s="8">
        <v>86818.25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86818.25</v>
      </c>
    </row>
    <row r="56" spans="1:11" ht="16.5" customHeight="1">
      <c r="A56" s="7" t="s">
        <v>4</v>
      </c>
      <c r="B56" s="6">
        <v>0</v>
      </c>
      <c r="C56" s="8">
        <v>665039.88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665039.88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789956.11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789956.11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432304.38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432304.38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546676.47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546676.47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585645.23</v>
      </c>
      <c r="H60" s="6">
        <v>0</v>
      </c>
      <c r="I60" s="6">
        <v>0</v>
      </c>
      <c r="J60" s="6">
        <v>0</v>
      </c>
      <c r="K60" s="5">
        <f t="shared" si="14"/>
        <v>585645.23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545224.47</v>
      </c>
      <c r="I61" s="6">
        <v>0</v>
      </c>
      <c r="J61" s="6">
        <v>0</v>
      </c>
      <c r="K61" s="5">
        <f t="shared" si="14"/>
        <v>545224.47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252478.24</v>
      </c>
      <c r="J63" s="6">
        <v>0</v>
      </c>
      <c r="K63" s="5">
        <f t="shared" si="14"/>
        <v>252478.24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430449.11</v>
      </c>
      <c r="J64" s="6">
        <v>0</v>
      </c>
      <c r="K64" s="5">
        <f t="shared" si="14"/>
        <v>430449.11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180652.23</v>
      </c>
      <c r="K65" s="5">
        <f t="shared" si="14"/>
        <v>180652.23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2021-04-08T20:45:50Z</dcterms:modified>
  <cp:category/>
  <cp:version/>
  <cp:contentType/>
  <cp:contentStatus/>
</cp:coreProperties>
</file>