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<sst xmlns="http://schemas.openxmlformats.org/spreadsheetml/2006/main" count="75" uniqueCount="74">
  <si>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</si>
  <si>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</si>
  <si>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</si>
  <si>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</si>
  <si>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</si>
  <si>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</si>
  <si>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</si>
  <si>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</si>
  <si>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</si>
  <si>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</si>
  <si>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</si>
  <si>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</si>
  <si>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</si>
  <si>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</si>
  <si>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</si>
  <si>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</si>
  <si>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</si>
  <si>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</si>
  <si>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</si>
  <si>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</si>
  <si>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</si>
  <si>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</si>
  <si>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</si>
  <si>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</si>
  <si>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</si>
  <si>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</si>
  <si>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</si>
  <si>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</si>
  <si>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</si>
  <si>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</si>
  <si>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</si>
  <si>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</si>
  <si>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</si>
  <si>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</si>
  <si>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</si>
  <si>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</si>
  <si>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</si>
  <si>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</si>
  <si>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</si>
  <si>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</si>
  <si>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</si>
  <si>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</si>
  <si>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</si>
  <si>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</si>
  <si>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</si>
  <si>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</si>
  <si>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</si>
  <si>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</si>
  <si>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</si>
  <si>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</si>
  <si>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</si>
  <si>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</si>
  <si>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</si>
  <si>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</si>
  <si>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</si>
  <si>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</si>
  <si>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</si>
  <si>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</si>
  <si>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</si>
  <si>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</si>
  <si>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</si>
  <si>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</si>
  <si>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</si>
  <si>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</si>
  <si>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</si>
  <si>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</si>
  <si>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</si>
  <si>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</si>
  <si>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</si>
  <si>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</si>
  <si>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</si>
  <si>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01/04/21 - VENCIMENTO 09/04/21</t>
  </si>
  <si>
    <t>5.3. Revisão de Remuneração pelo Transporte Coletivo ¹</t>
  </si>
  <si>
    <t>¹ Fator de transição.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</si>
</sst>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156464</v>
      </c>
      <c r="C7" s="47">
        <f t="shared" si="0"/>
        <v>123166</v>
      </c>
      <c r="D7" s="47">
        <f t="shared" si="0"/>
        <v>179502</v>
      </c>
      <c r="E7" s="47">
        <f t="shared" si="0"/>
        <v>85837</v>
      </c>
      <c r="F7" s="47">
        <f t="shared" si="0"/>
        <v>111553</v>
      </c>
      <c r="G7" s="47">
        <f t="shared" si="0"/>
        <v>131793</v>
      </c>
      <c r="H7" s="47">
        <f t="shared" si="0"/>
        <v>149132</v>
      </c>
      <c r="I7" s="47">
        <f t="shared" si="0"/>
        <v>176952</v>
      </c>
      <c r="J7" s="47">
        <f t="shared" si="0"/>
        <v>50904</v>
      </c>
      <c r="K7" s="47">
        <f t="shared" si="0"/>
        <v>1165303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9990</v>
      </c>
      <c r="C8" s="45">
        <f t="shared" si="1"/>
        <v>8453</v>
      </c>
      <c r="D8" s="45">
        <f t="shared" si="1"/>
        <v>10297</v>
      </c>
      <c r="E8" s="45">
        <f t="shared" si="1"/>
        <v>5611</v>
      </c>
      <c r="F8" s="45">
        <f t="shared" si="1"/>
        <v>7850</v>
      </c>
      <c r="G8" s="45">
        <f t="shared" si="1"/>
        <v>5145</v>
      </c>
      <c r="H8" s="45">
        <f t="shared" si="1"/>
        <v>4740</v>
      </c>
      <c r="I8" s="45">
        <f t="shared" si="1"/>
        <v>9343</v>
      </c>
      <c r="J8" s="45">
        <f t="shared" si="1"/>
        <v>1488</v>
      </c>
      <c r="K8" s="38">
        <f>SUM(B8:J8)</f>
        <v>62917</v>
      </c>
      <c r="L8"/>
      <c r="M8"/>
      <c r="N8"/>
    </row>
    <row r="9" spans="1:14" ht="16.5" customHeight="1">
      <c r="A9" s="22" t="s">
        <v>34</v>
      </c>
      <c r="B9" s="45">
        <v>9969</v>
      </c>
      <c r="C9" s="45">
        <v>8451</v>
      </c>
      <c r="D9" s="45">
        <v>10297</v>
      </c>
      <c r="E9" s="45">
        <v>5598</v>
      </c>
      <c r="F9" s="45">
        <v>7841</v>
      </c>
      <c r="G9" s="45">
        <v>5145</v>
      </c>
      <c r="H9" s="45">
        <v>4740</v>
      </c>
      <c r="I9" s="45">
        <v>9326</v>
      </c>
      <c r="J9" s="45">
        <v>1488</v>
      </c>
      <c r="K9" s="38">
        <f>SUM(B9:J9)</f>
        <v>62855</v>
      </c>
      <c r="L9"/>
      <c r="M9"/>
      <c r="N9"/>
    </row>
    <row r="10" spans="1:14" ht="16.5" customHeight="1">
      <c r="A10" s="22" t="s">
        <v>33</v>
      </c>
      <c r="B10" s="45">
        <v>21</v>
      </c>
      <c r="C10" s="45">
        <v>2</v>
      </c>
      <c r="D10" s="45">
        <v>0</v>
      </c>
      <c r="E10" s="45">
        <v>13</v>
      </c>
      <c r="F10" s="45">
        <v>9</v>
      </c>
      <c r="G10" s="45">
        <v>0</v>
      </c>
      <c r="H10" s="45">
        <v>0</v>
      </c>
      <c r="I10" s="45">
        <v>17</v>
      </c>
      <c r="J10" s="45">
        <v>0</v>
      </c>
      <c r="K10" s="38">
        <f>SUM(B10:J10)</f>
        <v>62</v>
      </c>
      <c r="L10"/>
      <c r="M10"/>
      <c r="N10"/>
    </row>
    <row r="11" spans="1:14" ht="16.5" customHeight="1">
      <c r="A11" s="44" t="s">
        <v>32</v>
      </c>
      <c r="B11" s="43">
        <v>146474</v>
      </c>
      <c r="C11" s="43">
        <v>114713</v>
      </c>
      <c r="D11" s="43">
        <v>169205</v>
      </c>
      <c r="E11" s="43">
        <v>80226</v>
      </c>
      <c r="F11" s="43">
        <v>103703</v>
      </c>
      <c r="G11" s="43">
        <v>126648</v>
      </c>
      <c r="H11" s="43">
        <v>144392</v>
      </c>
      <c r="I11" s="43">
        <v>167609</v>
      </c>
      <c r="J11" s="43">
        <v>49416</v>
      </c>
      <c r="K11" s="38">
        <f>SUM(B11:J11)</f>
        <v>1102386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2.334711892578664</v>
      </c>
      <c r="C15" s="39">
        <v>2.518074398813248</v>
      </c>
      <c r="D15" s="39">
        <v>1.881945568616374</v>
      </c>
      <c r="E15" s="39">
        <v>2.661464473986334</v>
      </c>
      <c r="F15" s="39">
        <v>1.972227877897599</v>
      </c>
      <c r="G15" s="39">
        <v>1.889170900822199</v>
      </c>
      <c r="H15" s="39">
        <v>1.879426406930548</v>
      </c>
      <c r="I15" s="39">
        <v>2.12063730295725</v>
      </c>
      <c r="J15" s="39">
        <v>2.445175611150915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1258827.7100000002</v>
      </c>
      <c r="C17" s="36">
        <f aca="true" t="shared" si="2" ref="C17:J17">C18+C19+C20+C21+C22+C23+C24</f>
        <v>1168275.81</v>
      </c>
      <c r="D17" s="36">
        <f t="shared" si="2"/>
        <v>1399522.86</v>
      </c>
      <c r="E17" s="36">
        <f t="shared" si="2"/>
        <v>833292.6799999999</v>
      </c>
      <c r="F17" s="36">
        <f t="shared" si="2"/>
        <v>845552.67</v>
      </c>
      <c r="G17" s="36">
        <f t="shared" si="2"/>
        <v>963755.6199999999</v>
      </c>
      <c r="H17" s="36">
        <f t="shared" si="2"/>
        <v>866592.09</v>
      </c>
      <c r="I17" s="36">
        <f t="shared" si="2"/>
        <v>1193207.0999999999</v>
      </c>
      <c r="J17" s="36">
        <f t="shared" si="2"/>
        <v>436318.39</v>
      </c>
      <c r="K17" s="36">
        <f aca="true" t="shared" si="3" ref="K17:K24">SUM(B17:J17)</f>
        <v>8965344.930000002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525187.06</v>
      </c>
      <c r="C18" s="30">
        <f t="shared" si="4"/>
        <v>453817.44</v>
      </c>
      <c r="D18" s="30">
        <f t="shared" si="4"/>
        <v>732637.41</v>
      </c>
      <c r="E18" s="30">
        <f t="shared" si="4"/>
        <v>305013.2</v>
      </c>
      <c r="F18" s="30">
        <f t="shared" si="4"/>
        <v>419193.86</v>
      </c>
      <c r="G18" s="30">
        <f t="shared" si="4"/>
        <v>500747.5</v>
      </c>
      <c r="H18" s="30">
        <f t="shared" si="4"/>
        <v>451676.09</v>
      </c>
      <c r="I18" s="30">
        <f t="shared" si="4"/>
        <v>540995.35</v>
      </c>
      <c r="J18" s="30">
        <f t="shared" si="4"/>
        <v>176326.37</v>
      </c>
      <c r="K18" s="30">
        <f t="shared" si="3"/>
        <v>4105594.2800000003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700973.41</v>
      </c>
      <c r="C19" s="30">
        <f t="shared" si="5"/>
        <v>688928.64</v>
      </c>
      <c r="D19" s="30">
        <f t="shared" si="5"/>
        <v>646146.32</v>
      </c>
      <c r="E19" s="30">
        <f t="shared" si="5"/>
        <v>506768.6</v>
      </c>
      <c r="F19" s="30">
        <f t="shared" si="5"/>
        <v>407551.96</v>
      </c>
      <c r="G19" s="30">
        <f t="shared" si="5"/>
        <v>445250.11</v>
      </c>
      <c r="H19" s="30">
        <f t="shared" si="5"/>
        <v>397215.88</v>
      </c>
      <c r="I19" s="30">
        <f t="shared" si="5"/>
        <v>606259.57</v>
      </c>
      <c r="J19" s="30">
        <f t="shared" si="5"/>
        <v>254822.57</v>
      </c>
      <c r="K19" s="30">
        <f t="shared" si="3"/>
        <v>4653917.0600000005</v>
      </c>
      <c r="L19"/>
      <c r="M19"/>
      <c r="N19"/>
    </row>
    <row r="20" spans="1:14" ht="16.5" customHeight="1">
      <c r="A20" s="18" t="s">
        <v>27</v>
      </c>
      <c r="B20" s="30">
        <v>31281.3</v>
      </c>
      <c r="C20" s="30">
        <v>22757.85</v>
      </c>
      <c r="D20" s="30">
        <v>21314.37</v>
      </c>
      <c r="E20" s="30">
        <v>20124.94</v>
      </c>
      <c r="F20" s="30">
        <v>21626.41</v>
      </c>
      <c r="G20" s="30">
        <v>18870.47</v>
      </c>
      <c r="H20" s="30">
        <v>23241.44</v>
      </c>
      <c r="I20" s="30">
        <v>43180.3</v>
      </c>
      <c r="J20" s="30">
        <v>11153.34</v>
      </c>
      <c r="K20" s="30">
        <f t="shared" si="3"/>
        <v>213550.42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1385.94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19403.16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-4205.5</v>
      </c>
      <c r="G23" s="30">
        <v>-2498.4</v>
      </c>
      <c r="H23" s="30">
        <v>0</v>
      </c>
      <c r="I23" s="30">
        <v>0</v>
      </c>
      <c r="J23" s="30">
        <v>0</v>
      </c>
      <c r="K23" s="30">
        <f t="shared" si="3"/>
        <v>-6703.9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-110313.44</v>
      </c>
      <c r="C27" s="30">
        <f t="shared" si="6"/>
        <v>-42144.200000000004</v>
      </c>
      <c r="D27" s="30">
        <f t="shared" si="6"/>
        <v>-82080.48000000001</v>
      </c>
      <c r="E27" s="30">
        <f t="shared" si="6"/>
        <v>-86296.2</v>
      </c>
      <c r="F27" s="30">
        <f t="shared" si="6"/>
        <v>-34500.4</v>
      </c>
      <c r="G27" s="30">
        <f t="shared" si="6"/>
        <v>-81833.57</v>
      </c>
      <c r="H27" s="30">
        <f t="shared" si="6"/>
        <v>-37259.78</v>
      </c>
      <c r="I27" s="30">
        <f t="shared" si="6"/>
        <v>-66633.48000000001</v>
      </c>
      <c r="J27" s="30">
        <f t="shared" si="6"/>
        <v>-151146.58</v>
      </c>
      <c r="K27" s="30">
        <f aca="true" t="shared" si="7" ref="K27:K35">SUM(B27:J27)</f>
        <v>-692208.13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-110313.44</v>
      </c>
      <c r="C28" s="30">
        <f t="shared" si="8"/>
        <v>-42144.200000000004</v>
      </c>
      <c r="D28" s="30">
        <f t="shared" si="8"/>
        <v>-62967.32000000001</v>
      </c>
      <c r="E28" s="30">
        <f t="shared" si="8"/>
        <v>-86296.2</v>
      </c>
      <c r="F28" s="30">
        <f t="shared" si="8"/>
        <v>-34500.4</v>
      </c>
      <c r="G28" s="30">
        <f t="shared" si="8"/>
        <v>-81833.57</v>
      </c>
      <c r="H28" s="30">
        <f t="shared" si="8"/>
        <v>-37259.78</v>
      </c>
      <c r="I28" s="30">
        <f t="shared" si="8"/>
        <v>-66633.48000000001</v>
      </c>
      <c r="J28" s="30">
        <f t="shared" si="8"/>
        <v>-14444.619999999999</v>
      </c>
      <c r="K28" s="30">
        <f t="shared" si="7"/>
        <v>-536393.01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-43863.6</v>
      </c>
      <c r="C29" s="30">
        <f aca="true" t="shared" si="9" ref="C29:J29">-ROUND((C9)*$E$3,2)</f>
        <v>-37184.4</v>
      </c>
      <c r="D29" s="30">
        <f t="shared" si="9"/>
        <v>-45306.8</v>
      </c>
      <c r="E29" s="30">
        <f t="shared" si="9"/>
        <v>-24631.2</v>
      </c>
      <c r="F29" s="30">
        <f t="shared" si="9"/>
        <v>-34500.4</v>
      </c>
      <c r="G29" s="30">
        <f t="shared" si="9"/>
        <v>-22638</v>
      </c>
      <c r="H29" s="30">
        <f t="shared" si="9"/>
        <v>-20856</v>
      </c>
      <c r="I29" s="30">
        <f t="shared" si="9"/>
        <v>-41034.4</v>
      </c>
      <c r="J29" s="30">
        <f t="shared" si="9"/>
        <v>-6547.2</v>
      </c>
      <c r="K29" s="30">
        <f t="shared" si="7"/>
        <v>-276562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-523.6</v>
      </c>
      <c r="C31" s="30">
        <v>-154</v>
      </c>
      <c r="D31" s="30">
        <v>-184.8</v>
      </c>
      <c r="E31" s="30">
        <v>-215.6</v>
      </c>
      <c r="F31" s="26">
        <v>0</v>
      </c>
      <c r="G31" s="30">
        <v>-246.4</v>
      </c>
      <c r="H31" s="30">
        <v>-41.37</v>
      </c>
      <c r="I31" s="30">
        <v>-64.55</v>
      </c>
      <c r="J31" s="30">
        <v>-19.92</v>
      </c>
      <c r="K31" s="30">
        <f t="shared" si="7"/>
        <v>-1450.24</v>
      </c>
      <c r="L31"/>
      <c r="M31"/>
      <c r="N31"/>
    </row>
    <row r="32" spans="1:14" ht="16.5" customHeight="1">
      <c r="A32" s="25" t="s">
        <v>20</v>
      </c>
      <c r="B32" s="30">
        <v>-65926.24</v>
      </c>
      <c r="C32" s="30">
        <v>-4805.8</v>
      </c>
      <c r="D32" s="30">
        <v>-17475.72</v>
      </c>
      <c r="E32" s="30">
        <v>-61449.4</v>
      </c>
      <c r="F32" s="26">
        <v>0</v>
      </c>
      <c r="G32" s="30">
        <v>-58949.17</v>
      </c>
      <c r="H32" s="30">
        <v>-16362.41</v>
      </c>
      <c r="I32" s="30">
        <v>-25534.53</v>
      </c>
      <c r="J32" s="30">
        <v>-7877.5</v>
      </c>
      <c r="K32" s="30">
        <f t="shared" si="7"/>
        <v>-258380.77000000002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7">
        <v>-131168.8</v>
      </c>
      <c r="K45" s="27">
        <f>SUM(B45:J45)</f>
        <v>-131168.8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1148514.2700000003</v>
      </c>
      <c r="C47" s="27">
        <f aca="true" t="shared" si="11" ref="C47:J47">IF(C17+C27+C48&lt;0,0,C17+C27+C48)</f>
        <v>1126131.61</v>
      </c>
      <c r="D47" s="27">
        <f t="shared" si="11"/>
        <v>1317442.3800000001</v>
      </c>
      <c r="E47" s="27">
        <f t="shared" si="11"/>
        <v>746996.48</v>
      </c>
      <c r="F47" s="27">
        <f t="shared" si="11"/>
        <v>811052.27</v>
      </c>
      <c r="G47" s="27">
        <f t="shared" si="11"/>
        <v>881922.0499999998</v>
      </c>
      <c r="H47" s="27">
        <f t="shared" si="11"/>
        <v>829332.3099999999</v>
      </c>
      <c r="I47" s="27">
        <f t="shared" si="11"/>
        <v>1126573.6199999999</v>
      </c>
      <c r="J47" s="27">
        <f t="shared" si="11"/>
        <v>285171.81000000006</v>
      </c>
      <c r="K47" s="20">
        <f>SUM(B47:J47)</f>
        <v>8273136.799999999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1148514.28</v>
      </c>
      <c r="C53" s="10">
        <f t="shared" si="13"/>
        <v>1126131.62</v>
      </c>
      <c r="D53" s="10">
        <f t="shared" si="13"/>
        <v>1317442.38</v>
      </c>
      <c r="E53" s="10">
        <f t="shared" si="13"/>
        <v>746996.46</v>
      </c>
      <c r="F53" s="10">
        <f t="shared" si="13"/>
        <v>811052.27</v>
      </c>
      <c r="G53" s="10">
        <f t="shared" si="13"/>
        <v>881922.05</v>
      </c>
      <c r="H53" s="10">
        <f t="shared" si="13"/>
        <v>829332.31</v>
      </c>
      <c r="I53" s="10">
        <f>SUM(I54:I66)</f>
        <v>1126573.62</v>
      </c>
      <c r="J53" s="10">
        <f t="shared" si="13"/>
        <v>285171.8</v>
      </c>
      <c r="K53" s="5">
        <f>SUM(K54:K66)</f>
        <v>8273136.789999999</v>
      </c>
      <c r="L53" s="9"/>
    </row>
    <row r="54" spans="1:11" ht="16.5" customHeight="1">
      <c r="A54" s="7" t="s">
        <v>59</v>
      </c>
      <c r="B54" s="8">
        <v>1004490.59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1004490.59</v>
      </c>
    </row>
    <row r="55" spans="1:11" ht="16.5" customHeight="1">
      <c r="A55" s="7" t="s">
        <v>60</v>
      </c>
      <c r="B55" s="8">
        <v>144023.69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144023.69</v>
      </c>
    </row>
    <row r="56" spans="1:11" ht="16.5" customHeight="1">
      <c r="A56" s="7" t="s">
        <v>4</v>
      </c>
      <c r="B56" s="6">
        <v>0</v>
      </c>
      <c r="C56" s="8">
        <v>1126131.62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1126131.62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1317442.38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1317442.38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746996.46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746996.46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811052.27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811052.27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881922.05</v>
      </c>
      <c r="H60" s="6">
        <v>0</v>
      </c>
      <c r="I60" s="6">
        <v>0</v>
      </c>
      <c r="J60" s="6">
        <v>0</v>
      </c>
      <c r="K60" s="5">
        <f t="shared" si="14"/>
        <v>881922.05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829332.31</v>
      </c>
      <c r="I61" s="6">
        <v>0</v>
      </c>
      <c r="J61" s="6">
        <v>0</v>
      </c>
      <c r="K61" s="5">
        <f t="shared" si="14"/>
        <v>829332.31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416268.95</v>
      </c>
      <c r="J63" s="6">
        <v>0</v>
      </c>
      <c r="K63" s="5">
        <f t="shared" si="14"/>
        <v>416268.95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710304.67</v>
      </c>
      <c r="J64" s="6">
        <v>0</v>
      </c>
      <c r="K64" s="5">
        <f t="shared" si="14"/>
        <v>710304.67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285171.8</v>
      </c>
      <c r="K65" s="5">
        <f t="shared" si="14"/>
        <v>285171.8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2021-04-08T20:42:47Z</dcterms:modified>
  <cp:category/>
  <cp:version/>
  <cp:contentType/>
  <cp:contentStatus/>
</cp:coreProperties>
</file>