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<sst xmlns="http://schemas.openxmlformats.org/spreadsheetml/2006/main" count="79" uniqueCount="76">
  <si>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</si>
  <si>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</si>
  <si>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</si>
  <si>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</si>
  <si>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</si>
  <si>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</si>
  <si>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</si>
  <si>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</si>
  <si>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</si>
  <si>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</si>
  <si>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</si>
  <si>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</si>
  <si>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</si>
  <si>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</si>
  <si>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</si>
  <si>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</si>
  <si>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</si>
  <si>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</si>
  <si>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</si>
  <si>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</si>
  <si>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</si>
  <si>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</si>
  <si>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</si>
  <si>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</si>
  <si>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</si>
  <si>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</si>
  <si>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</si>
  <si>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</si>
  <si>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</si>
  <si>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</si>
  <si>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</si>
  <si>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</si>
  <si>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</si>
  <si>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</si>
  <si>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</si>
  <si>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</si>
  <si>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</si>
  <si>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</si>
  <si>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</si>
  <si>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</si>
  <si>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</si>
  <si>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</si>
  <si>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</si>
  <si>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</si>
  <si>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</si>
  <si>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</si>
  <si>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</si>
  <si>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</si>
  <si>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</si>
  <si>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</si>
  <si>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</si>
  <si>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</si>
  <si>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</si>
  <si>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</si>
  <si>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</si>
  <si>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</si>
  <si>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</si>
  <si>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</si>
  <si>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</si>
  <si>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</si>
  <si>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</si>
  <si>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</si>
  <si>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</si>
  <si>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</si>
  <si>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</si>
  <si>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</si>
  <si>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</si>
  <si>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</si>
  <si>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</si>
  <si>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</si>
  <si>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</si>
  <si>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</si>
  <si>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</si>
  <si>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</si>
  <si>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</si>
  <si>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30/09/20 - VENCIMENTO 07/10/20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</si>
</sst>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293146</v>
      </c>
      <c r="C7" s="9">
        <f t="shared" si="0"/>
        <v>203078</v>
      </c>
      <c r="D7" s="9">
        <f t="shared" si="0"/>
        <v>222807</v>
      </c>
      <c r="E7" s="9">
        <f t="shared" si="0"/>
        <v>47203</v>
      </c>
      <c r="F7" s="9">
        <f t="shared" si="0"/>
        <v>150657</v>
      </c>
      <c r="G7" s="9">
        <f t="shared" si="0"/>
        <v>253300</v>
      </c>
      <c r="H7" s="9">
        <f t="shared" si="0"/>
        <v>40419</v>
      </c>
      <c r="I7" s="9">
        <f t="shared" si="0"/>
        <v>203559</v>
      </c>
      <c r="J7" s="9">
        <f t="shared" si="0"/>
        <v>186814</v>
      </c>
      <c r="K7" s="9">
        <f t="shared" si="0"/>
        <v>261653</v>
      </c>
      <c r="L7" s="9">
        <f t="shared" si="0"/>
        <v>199010</v>
      </c>
      <c r="M7" s="9">
        <f t="shared" si="0"/>
        <v>87947</v>
      </c>
      <c r="N7" s="9">
        <f t="shared" si="0"/>
        <v>57137</v>
      </c>
      <c r="O7" s="9">
        <f t="shared" si="0"/>
        <v>2206730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13281</v>
      </c>
      <c r="C8" s="11">
        <f t="shared" si="1"/>
        <v>11835</v>
      </c>
      <c r="D8" s="11">
        <f t="shared" si="1"/>
        <v>9512</v>
      </c>
      <c r="E8" s="11">
        <f t="shared" si="1"/>
        <v>1810</v>
      </c>
      <c r="F8" s="11">
        <f t="shared" si="1"/>
        <v>6406</v>
      </c>
      <c r="G8" s="11">
        <f t="shared" si="1"/>
        <v>11327</v>
      </c>
      <c r="H8" s="11">
        <f t="shared" si="1"/>
        <v>2287</v>
      </c>
      <c r="I8" s="11">
        <f t="shared" si="1"/>
        <v>12577</v>
      </c>
      <c r="J8" s="11">
        <f t="shared" si="1"/>
        <v>9659</v>
      </c>
      <c r="K8" s="11">
        <f t="shared" si="1"/>
        <v>9089</v>
      </c>
      <c r="L8" s="11">
        <f t="shared" si="1"/>
        <v>7296</v>
      </c>
      <c r="M8" s="11">
        <f t="shared" si="1"/>
        <v>3748</v>
      </c>
      <c r="N8" s="11">
        <f t="shared" si="1"/>
        <v>3301</v>
      </c>
      <c r="O8" s="11">
        <f t="shared" si="1"/>
        <v>102128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13281</v>
      </c>
      <c r="C9" s="11">
        <v>11835</v>
      </c>
      <c r="D9" s="11">
        <v>9512</v>
      </c>
      <c r="E9" s="11">
        <v>1810</v>
      </c>
      <c r="F9" s="11">
        <v>6406</v>
      </c>
      <c r="G9" s="11">
        <v>11327</v>
      </c>
      <c r="H9" s="11">
        <v>2284</v>
      </c>
      <c r="I9" s="11">
        <v>12577</v>
      </c>
      <c r="J9" s="11">
        <v>9659</v>
      </c>
      <c r="K9" s="11">
        <v>9085</v>
      </c>
      <c r="L9" s="11">
        <v>7296</v>
      </c>
      <c r="M9" s="11">
        <v>3745</v>
      </c>
      <c r="N9" s="11">
        <v>3301</v>
      </c>
      <c r="O9" s="11">
        <f>SUM(B9:N9)</f>
        <v>102118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279865</v>
      </c>
      <c r="C11" s="13">
        <v>191243</v>
      </c>
      <c r="D11" s="13">
        <v>213295</v>
      </c>
      <c r="E11" s="13">
        <v>45393</v>
      </c>
      <c r="F11" s="13">
        <v>144251</v>
      </c>
      <c r="G11" s="13">
        <v>241973</v>
      </c>
      <c r="H11" s="13">
        <v>38132</v>
      </c>
      <c r="I11" s="13">
        <v>190982</v>
      </c>
      <c r="J11" s="13">
        <v>177155</v>
      </c>
      <c r="K11" s="13">
        <v>252564</v>
      </c>
      <c r="L11" s="13">
        <v>191714</v>
      </c>
      <c r="M11" s="13">
        <v>84199</v>
      </c>
      <c r="N11" s="13">
        <v>53836</v>
      </c>
      <c r="O11" s="11">
        <f>SUM(B11:N11)</f>
        <v>2104602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1.482626548671194</v>
      </c>
      <c r="C15" s="19">
        <v>1.569608683381278</v>
      </c>
      <c r="D15" s="19">
        <v>1.373219032907766</v>
      </c>
      <c r="E15" s="19">
        <v>1.107364271087905</v>
      </c>
      <c r="F15" s="19">
        <v>1.996201010874752</v>
      </c>
      <c r="G15" s="19">
        <v>1.952545047312375</v>
      </c>
      <c r="H15" s="19">
        <v>1.760396100795521</v>
      </c>
      <c r="I15" s="19">
        <v>1.55672188423965</v>
      </c>
      <c r="J15" s="19">
        <v>1.584754673864594</v>
      </c>
      <c r="K15" s="19">
        <v>1.477159406911343</v>
      </c>
      <c r="L15" s="19">
        <v>1.560593861414385</v>
      </c>
      <c r="M15" s="19">
        <v>1.601288431158212</v>
      </c>
      <c r="N15" s="19">
        <v>1.603079107366161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1000064.08</v>
      </c>
      <c r="C17" s="24">
        <f aca="true" t="shared" si="2" ref="C17:N17">C18+C19+C20+C21+C22+C23+C24+C25</f>
        <v>766388.8899999999</v>
      </c>
      <c r="D17" s="24">
        <f t="shared" si="2"/>
        <v>626334.45</v>
      </c>
      <c r="E17" s="24">
        <f t="shared" si="2"/>
        <v>185096.66999999995</v>
      </c>
      <c r="F17" s="24">
        <f t="shared" si="2"/>
        <v>703942.9900000001</v>
      </c>
      <c r="G17" s="24">
        <f t="shared" si="2"/>
        <v>956696.57</v>
      </c>
      <c r="H17" s="24">
        <f t="shared" si="2"/>
        <v>177842.00000000003</v>
      </c>
      <c r="I17" s="24">
        <f t="shared" si="2"/>
        <v>744524.9500000002</v>
      </c>
      <c r="J17" s="24">
        <f t="shared" si="2"/>
        <v>694282.49</v>
      </c>
      <c r="K17" s="24">
        <f t="shared" si="2"/>
        <v>874966.99</v>
      </c>
      <c r="L17" s="24">
        <f t="shared" si="2"/>
        <v>802095.49</v>
      </c>
      <c r="M17" s="24">
        <f t="shared" si="2"/>
        <v>423762.3599999999</v>
      </c>
      <c r="N17" s="24">
        <f t="shared" si="2"/>
        <v>241715.34</v>
      </c>
      <c r="O17" s="24">
        <f>O18+O19+O20+O21+O22+O23+O24+O25</f>
        <v>8197713.270000001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654946.79</v>
      </c>
      <c r="C18" s="30">
        <f t="shared" si="3"/>
        <v>468602.49</v>
      </c>
      <c r="D18" s="30">
        <f t="shared" si="3"/>
        <v>450783.12</v>
      </c>
      <c r="E18" s="30">
        <f t="shared" si="3"/>
        <v>163374.3</v>
      </c>
      <c r="F18" s="30">
        <f t="shared" si="3"/>
        <v>353170.14</v>
      </c>
      <c r="G18" s="30">
        <f t="shared" si="3"/>
        <v>488134.43</v>
      </c>
      <c r="H18" s="30">
        <f t="shared" si="3"/>
        <v>104438.65</v>
      </c>
      <c r="I18" s="30">
        <f t="shared" si="3"/>
        <v>465987.26</v>
      </c>
      <c r="J18" s="30">
        <f t="shared" si="3"/>
        <v>430438.14</v>
      </c>
      <c r="K18" s="30">
        <f t="shared" si="3"/>
        <v>570246.55</v>
      </c>
      <c r="L18" s="30">
        <f t="shared" si="3"/>
        <v>493624.4</v>
      </c>
      <c r="M18" s="30">
        <f t="shared" si="3"/>
        <v>252012.13</v>
      </c>
      <c r="N18" s="30">
        <f t="shared" si="3"/>
        <v>147961.98</v>
      </c>
      <c r="O18" s="30">
        <f aca="true" t="shared" si="4" ref="O18:O25">SUM(B18:N18)</f>
        <v>5043720.380000001</v>
      </c>
    </row>
    <row r="19" spans="1:23" ht="18.75" customHeight="1">
      <c r="A19" s="26" t="s">
        <v>35</v>
      </c>
      <c r="B19" s="30">
        <f>IF(B15&lt;&gt;0,ROUND((B15-1)*B18,2),0)</f>
        <v>316094.71</v>
      </c>
      <c r="C19" s="30">
        <f aca="true" t="shared" si="5" ref="C19:N19">IF(C15&lt;&gt;0,ROUND((C15-1)*C18,2),0)</f>
        <v>266920.05</v>
      </c>
      <c r="D19" s="30">
        <f t="shared" si="5"/>
        <v>168240.84</v>
      </c>
      <c r="E19" s="30">
        <f t="shared" si="5"/>
        <v>17540.56</v>
      </c>
      <c r="F19" s="30">
        <f t="shared" si="5"/>
        <v>351828.45</v>
      </c>
      <c r="G19" s="30">
        <f t="shared" si="5"/>
        <v>464970.03</v>
      </c>
      <c r="H19" s="30">
        <f t="shared" si="5"/>
        <v>79414.74</v>
      </c>
      <c r="I19" s="30">
        <f t="shared" si="5"/>
        <v>259425.31</v>
      </c>
      <c r="J19" s="30">
        <f t="shared" si="5"/>
        <v>251700.71</v>
      </c>
      <c r="K19" s="30">
        <f t="shared" si="5"/>
        <v>272098.51</v>
      </c>
      <c r="L19" s="30">
        <f t="shared" si="5"/>
        <v>276722.81</v>
      </c>
      <c r="M19" s="30">
        <f t="shared" si="5"/>
        <v>151531.98</v>
      </c>
      <c r="N19" s="30">
        <f t="shared" si="5"/>
        <v>89232.78</v>
      </c>
      <c r="O19" s="30">
        <f t="shared" si="4"/>
        <v>2965721.48</v>
      </c>
      <c r="W19" s="62"/>
    </row>
    <row r="20" spans="1:15" ht="18.75" customHeight="1">
      <c r="A20" s="26" t="s">
        <v>36</v>
      </c>
      <c r="B20" s="30">
        <v>34936.6</v>
      </c>
      <c r="C20" s="30">
        <v>24604.7</v>
      </c>
      <c r="D20" s="30">
        <v>11200.87</v>
      </c>
      <c r="E20" s="30">
        <v>5772.65</v>
      </c>
      <c r="F20" s="30">
        <v>14893.23</v>
      </c>
      <c r="G20" s="30">
        <v>23037.54</v>
      </c>
      <c r="H20" s="30">
        <v>3014.92</v>
      </c>
      <c r="I20" s="30">
        <v>13803.28</v>
      </c>
      <c r="J20" s="30">
        <v>21708.02</v>
      </c>
      <c r="K20" s="30">
        <v>33123.01</v>
      </c>
      <c r="L20" s="30">
        <v>30102.3</v>
      </c>
      <c r="M20" s="30">
        <v>11957.61</v>
      </c>
      <c r="N20" s="30">
        <v>6791.57</v>
      </c>
      <c r="O20" s="30">
        <f t="shared" si="4"/>
        <v>234946.3</v>
      </c>
    </row>
    <row r="21" spans="1:15" ht="18.75" customHeight="1">
      <c r="A21" s="26" t="s">
        <v>37</v>
      </c>
      <c r="B21" s="30">
        <v>2735.72</v>
      </c>
      <c r="C21" s="30">
        <v>2735.72</v>
      </c>
      <c r="D21" s="30">
        <v>1367.86</v>
      </c>
      <c r="E21" s="30">
        <v>0</v>
      </c>
      <c r="F21" s="30">
        <v>1367.86</v>
      </c>
      <c r="G21" s="30">
        <v>1367.86</v>
      </c>
      <c r="H21" s="30">
        <v>0</v>
      </c>
      <c r="I21" s="30">
        <v>0</v>
      </c>
      <c r="J21" s="30">
        <v>1367.86</v>
      </c>
      <c r="K21" s="30">
        <v>1367.86</v>
      </c>
      <c r="L21" s="30">
        <v>1367.86</v>
      </c>
      <c r="M21" s="30">
        <v>1367.86</v>
      </c>
      <c r="N21" s="30">
        <v>1367.86</v>
      </c>
      <c r="O21" s="30">
        <f t="shared" si="4"/>
        <v>16414.320000000003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-543.41</v>
      </c>
      <c r="D23" s="30">
        <v>-3083.73</v>
      </c>
      <c r="E23" s="30">
        <v>-148.54</v>
      </c>
      <c r="F23" s="30">
        <v>-482.82</v>
      </c>
      <c r="G23" s="30">
        <v>-781.47</v>
      </c>
      <c r="H23" s="30">
        <v>-2020.08</v>
      </c>
      <c r="I23" s="30">
        <v>-78.7</v>
      </c>
      <c r="J23" s="30">
        <v>-2313.33</v>
      </c>
      <c r="K23" s="30">
        <v>0</v>
      </c>
      <c r="L23" s="30">
        <v>-784.7</v>
      </c>
      <c r="M23" s="30">
        <v>-423.78</v>
      </c>
      <c r="N23" s="30">
        <v>-67.83</v>
      </c>
      <c r="O23" s="30">
        <f t="shared" si="4"/>
        <v>-10886.25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-32820.38</v>
      </c>
      <c r="D24" s="30">
        <v>-27847.5</v>
      </c>
      <c r="E24" s="30">
        <v>-8287.14</v>
      </c>
      <c r="F24" s="30">
        <v>-31403.65</v>
      </c>
      <c r="G24" s="30">
        <v>-40483.9</v>
      </c>
      <c r="H24" s="30">
        <v>-7006.23</v>
      </c>
      <c r="I24" s="30">
        <v>-31147.74</v>
      </c>
      <c r="J24" s="30">
        <v>-30680.55</v>
      </c>
      <c r="K24" s="30">
        <v>-37681.52</v>
      </c>
      <c r="L24" s="30">
        <v>-34671.24</v>
      </c>
      <c r="M24" s="30">
        <v>-18148.13</v>
      </c>
      <c r="N24" s="30">
        <v>-10764.6</v>
      </c>
      <c r="O24" s="30">
        <f t="shared" si="4"/>
        <v>-355992.07999999996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-58436.4</v>
      </c>
      <c r="C27" s="30">
        <f>+C28+C30+C41+C42+C45-C46</f>
        <v>-52074</v>
      </c>
      <c r="D27" s="30">
        <f t="shared" si="6"/>
        <v>-41852.8</v>
      </c>
      <c r="E27" s="30">
        <f t="shared" si="6"/>
        <v>-7964</v>
      </c>
      <c r="F27" s="30">
        <f t="shared" si="6"/>
        <v>-28186.4</v>
      </c>
      <c r="G27" s="30">
        <f t="shared" si="6"/>
        <v>-49838.8</v>
      </c>
      <c r="H27" s="30">
        <f t="shared" si="6"/>
        <v>-10049.6</v>
      </c>
      <c r="I27" s="30">
        <f t="shared" si="6"/>
        <v>-55338.8</v>
      </c>
      <c r="J27" s="30">
        <f t="shared" si="6"/>
        <v>-42499.6</v>
      </c>
      <c r="K27" s="30">
        <f t="shared" si="6"/>
        <v>-39974</v>
      </c>
      <c r="L27" s="30">
        <f t="shared" si="6"/>
        <v>-32102.4</v>
      </c>
      <c r="M27" s="30">
        <f t="shared" si="6"/>
        <v>-16478</v>
      </c>
      <c r="N27" s="30">
        <f t="shared" si="6"/>
        <v>-14524.4</v>
      </c>
      <c r="O27" s="30">
        <f t="shared" si="6"/>
        <v>-449319.20000000007</v>
      </c>
    </row>
    <row r="28" spans="1:15" ht="18.75" customHeight="1">
      <c r="A28" s="26" t="s">
        <v>40</v>
      </c>
      <c r="B28" s="31">
        <f>+B29</f>
        <v>-58436.4</v>
      </c>
      <c r="C28" s="31">
        <f>+C29</f>
        <v>-52074</v>
      </c>
      <c r="D28" s="31">
        <f aca="true" t="shared" si="7" ref="D28:O28">+D29</f>
        <v>-41852.8</v>
      </c>
      <c r="E28" s="31">
        <f t="shared" si="7"/>
        <v>-7964</v>
      </c>
      <c r="F28" s="31">
        <f t="shared" si="7"/>
        <v>-28186.4</v>
      </c>
      <c r="G28" s="31">
        <f t="shared" si="7"/>
        <v>-49838.8</v>
      </c>
      <c r="H28" s="31">
        <f t="shared" si="7"/>
        <v>-10049.6</v>
      </c>
      <c r="I28" s="31">
        <f t="shared" si="7"/>
        <v>-55338.8</v>
      </c>
      <c r="J28" s="31">
        <f t="shared" si="7"/>
        <v>-42499.6</v>
      </c>
      <c r="K28" s="31">
        <f t="shared" si="7"/>
        <v>-39974</v>
      </c>
      <c r="L28" s="31">
        <f t="shared" si="7"/>
        <v>-32102.4</v>
      </c>
      <c r="M28" s="31">
        <f t="shared" si="7"/>
        <v>-16478</v>
      </c>
      <c r="N28" s="31">
        <f t="shared" si="7"/>
        <v>-14524.4</v>
      </c>
      <c r="O28" s="31">
        <f t="shared" si="7"/>
        <v>-449319.20000000007</v>
      </c>
    </row>
    <row r="29" spans="1:26" ht="18.75" customHeight="1">
      <c r="A29" s="27" t="s">
        <v>41</v>
      </c>
      <c r="B29" s="16">
        <f>ROUND((-B9)*$G$3,2)</f>
        <v>-58436.4</v>
      </c>
      <c r="C29" s="16">
        <f aca="true" t="shared" si="8" ref="C29:N29">ROUND((-C9)*$G$3,2)</f>
        <v>-52074</v>
      </c>
      <c r="D29" s="16">
        <f t="shared" si="8"/>
        <v>-41852.8</v>
      </c>
      <c r="E29" s="16">
        <f t="shared" si="8"/>
        <v>-7964</v>
      </c>
      <c r="F29" s="16">
        <f t="shared" si="8"/>
        <v>-28186.4</v>
      </c>
      <c r="G29" s="16">
        <f t="shared" si="8"/>
        <v>-49838.8</v>
      </c>
      <c r="H29" s="16">
        <f t="shared" si="8"/>
        <v>-10049.6</v>
      </c>
      <c r="I29" s="16">
        <f t="shared" si="8"/>
        <v>-55338.8</v>
      </c>
      <c r="J29" s="16">
        <f t="shared" si="8"/>
        <v>-42499.6</v>
      </c>
      <c r="K29" s="16">
        <f t="shared" si="8"/>
        <v>-39974</v>
      </c>
      <c r="L29" s="16">
        <f t="shared" si="8"/>
        <v>-32102.4</v>
      </c>
      <c r="M29" s="16">
        <f t="shared" si="8"/>
        <v>-16478</v>
      </c>
      <c r="N29" s="16">
        <f t="shared" si="8"/>
        <v>-14524.4</v>
      </c>
      <c r="O29" s="32">
        <f aca="true" t="shared" si="9" ref="O29:O46">SUM(B29:N29)</f>
        <v>-449319.20000000007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941627.6799999999</v>
      </c>
      <c r="C44" s="36">
        <f t="shared" si="11"/>
        <v>714314.8899999999</v>
      </c>
      <c r="D44" s="36">
        <f t="shared" si="11"/>
        <v>584481.6499999999</v>
      </c>
      <c r="E44" s="36">
        <f t="shared" si="11"/>
        <v>177132.66999999995</v>
      </c>
      <c r="F44" s="36">
        <f t="shared" si="11"/>
        <v>675756.5900000001</v>
      </c>
      <c r="G44" s="36">
        <f t="shared" si="11"/>
        <v>906857.7699999999</v>
      </c>
      <c r="H44" s="36">
        <f t="shared" si="11"/>
        <v>167792.40000000002</v>
      </c>
      <c r="I44" s="36">
        <f t="shared" si="11"/>
        <v>689186.1500000001</v>
      </c>
      <c r="J44" s="36">
        <f t="shared" si="11"/>
        <v>651782.89</v>
      </c>
      <c r="K44" s="36">
        <f t="shared" si="11"/>
        <v>834992.99</v>
      </c>
      <c r="L44" s="36">
        <f t="shared" si="11"/>
        <v>769993.09</v>
      </c>
      <c r="M44" s="36">
        <f t="shared" si="11"/>
        <v>407284.3599999999</v>
      </c>
      <c r="N44" s="36">
        <f t="shared" si="11"/>
        <v>227190.94</v>
      </c>
      <c r="O44" s="36">
        <f>SUM(B44:N44)</f>
        <v>7748394.07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941627.68</v>
      </c>
      <c r="C50" s="51">
        <f t="shared" si="12"/>
        <v>714314.87</v>
      </c>
      <c r="D50" s="51">
        <f t="shared" si="12"/>
        <v>584481.65</v>
      </c>
      <c r="E50" s="51">
        <f t="shared" si="12"/>
        <v>177132.68</v>
      </c>
      <c r="F50" s="51">
        <f t="shared" si="12"/>
        <v>675756.59</v>
      </c>
      <c r="G50" s="51">
        <f t="shared" si="12"/>
        <v>906857.77</v>
      </c>
      <c r="H50" s="51">
        <f t="shared" si="12"/>
        <v>167792.41</v>
      </c>
      <c r="I50" s="51">
        <f t="shared" si="12"/>
        <v>689186.14</v>
      </c>
      <c r="J50" s="51">
        <f t="shared" si="12"/>
        <v>651782.89</v>
      </c>
      <c r="K50" s="51">
        <f t="shared" si="12"/>
        <v>834992.98</v>
      </c>
      <c r="L50" s="51">
        <f t="shared" si="12"/>
        <v>769993.09</v>
      </c>
      <c r="M50" s="51">
        <f t="shared" si="12"/>
        <v>407284.36</v>
      </c>
      <c r="N50" s="51">
        <f t="shared" si="12"/>
        <v>227190.93</v>
      </c>
      <c r="O50" s="36">
        <f t="shared" si="12"/>
        <v>7748394.04</v>
      </c>
      <c r="Q50"/>
    </row>
    <row r="51" spans="1:18" ht="18.75" customHeight="1">
      <c r="A51" s="26" t="s">
        <v>59</v>
      </c>
      <c r="B51" s="51">
        <v>787765.77</v>
      </c>
      <c r="C51" s="51">
        <v>524635.83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1312401.6</v>
      </c>
      <c r="P51"/>
      <c r="Q51"/>
      <c r="R51" s="43"/>
    </row>
    <row r="52" spans="1:16" ht="18.75" customHeight="1">
      <c r="A52" s="26" t="s">
        <v>60</v>
      </c>
      <c r="B52" s="51">
        <v>153861.91</v>
      </c>
      <c r="C52" s="51">
        <v>189679.04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343540.95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584481.65</v>
      </c>
      <c r="E53" s="52">
        <v>0</v>
      </c>
      <c r="F53" s="52">
        <v>0</v>
      </c>
      <c r="G53" s="52">
        <v>0</v>
      </c>
      <c r="H53" s="51">
        <v>167792.41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752274.06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177132.68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177132.68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675756.59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675756.59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906857.77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906857.77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689186.14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689186.14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651782.89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651782.89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834992.98</v>
      </c>
      <c r="L59" s="31">
        <v>769993.09</v>
      </c>
      <c r="M59" s="52">
        <v>0</v>
      </c>
      <c r="N59" s="52">
        <v>0</v>
      </c>
      <c r="O59" s="36">
        <f t="shared" si="13"/>
        <v>1604986.0699999998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407284.36</v>
      </c>
      <c r="N60" s="52">
        <v>0</v>
      </c>
      <c r="O60" s="36">
        <f t="shared" si="13"/>
        <v>407284.36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227190.93</v>
      </c>
      <c r="O61" s="55">
        <f t="shared" si="13"/>
        <v>227190.93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2020-10-06T13:26:33Z</dcterms:modified>
  <cp:category/>
  <cp:version/>
  <cp:contentType/>
  <cp:contentStatus/>
</cp:coreProperties>
</file>