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<sst xmlns="http://schemas.openxmlformats.org/spreadsheetml/2006/main" count="79" uniqueCount="76">
  <si>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</si>
  <si>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</si>
  <si>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</si>
  <si>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</si>
  <si>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</si>
  <si>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</si>
  <si>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</si>
  <si>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</si>
  <si>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</si>
  <si>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</si>
  <si>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</si>
  <si>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</si>
  <si>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</si>
  <si>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</si>
  <si>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</si>
  <si>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</si>
  <si>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</si>
  <si>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</si>
  <si>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</si>
  <si>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</si>
  <si>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</si>
  <si>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</si>
  <si>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</si>
  <si>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</si>
  <si>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</si>
  <si>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</si>
  <si>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</si>
  <si>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</si>
  <si>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</si>
  <si>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</si>
  <si>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</si>
  <si>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</si>
  <si>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</si>
  <si>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</si>
  <si>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</si>
  <si>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</si>
  <si>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</si>
  <si>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</si>
  <si>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</si>
  <si>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</si>
  <si>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</si>
  <si>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</si>
  <si>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</si>
  <si>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</si>
  <si>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</si>
  <si>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</si>
  <si>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</si>
  <si>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</si>
  <si>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</si>
  <si>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</si>
  <si>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</si>
  <si>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</si>
  <si>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</si>
  <si>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</si>
  <si>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</si>
  <si>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</si>
  <si>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</si>
  <si>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</si>
  <si>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</si>
  <si>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</si>
  <si>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</si>
  <si>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</si>
  <si>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</si>
  <si>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</si>
  <si>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</si>
  <si>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</si>
  <si>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</si>
  <si>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</si>
  <si>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</si>
  <si>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</si>
  <si>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</si>
  <si>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</si>
  <si>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</si>
  <si>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23/09/20 - VENCIMENTO 30/09/20</t>
  </si>
  <si>
    <t>5.3. Revisão de Remuneração pelo Transporte Coletivo (1)</t>
  </si>
  <si>
    <t>Nota:(1) Remuneração da rede da madrugada, ARLA 32 e aposentados do mês de agosto/20; revisão de remuneração de aposentados do mês de julho/20.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</si>
</sst>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279135</v>
      </c>
      <c r="C7" s="9">
        <f t="shared" si="0"/>
        <v>193063</v>
      </c>
      <c r="D7" s="9">
        <f t="shared" si="0"/>
        <v>217116</v>
      </c>
      <c r="E7" s="9">
        <f t="shared" si="0"/>
        <v>44507</v>
      </c>
      <c r="F7" s="9">
        <f t="shared" si="0"/>
        <v>147155</v>
      </c>
      <c r="G7" s="9">
        <f t="shared" si="0"/>
        <v>234179</v>
      </c>
      <c r="H7" s="9">
        <f t="shared" si="0"/>
        <v>39785</v>
      </c>
      <c r="I7" s="9">
        <f t="shared" si="0"/>
        <v>196283</v>
      </c>
      <c r="J7" s="9">
        <f t="shared" si="0"/>
        <v>179820</v>
      </c>
      <c r="K7" s="9">
        <f t="shared" si="0"/>
        <v>248349</v>
      </c>
      <c r="L7" s="9">
        <f t="shared" si="0"/>
        <v>193808</v>
      </c>
      <c r="M7" s="9">
        <f t="shared" si="0"/>
        <v>83712</v>
      </c>
      <c r="N7" s="9">
        <f t="shared" si="0"/>
        <v>54371</v>
      </c>
      <c r="O7" s="9">
        <f t="shared" si="0"/>
        <v>2111283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12149</v>
      </c>
      <c r="C8" s="11">
        <f t="shared" si="1"/>
        <v>11157</v>
      </c>
      <c r="D8" s="11">
        <f t="shared" si="1"/>
        <v>9103</v>
      </c>
      <c r="E8" s="11">
        <f t="shared" si="1"/>
        <v>1586</v>
      </c>
      <c r="F8" s="11">
        <f t="shared" si="1"/>
        <v>6267</v>
      </c>
      <c r="G8" s="11">
        <f t="shared" si="1"/>
        <v>10306</v>
      </c>
      <c r="H8" s="11">
        <f t="shared" si="1"/>
        <v>2234</v>
      </c>
      <c r="I8" s="11">
        <f t="shared" si="1"/>
        <v>11788</v>
      </c>
      <c r="J8" s="11">
        <f t="shared" si="1"/>
        <v>9037</v>
      </c>
      <c r="K8" s="11">
        <f t="shared" si="1"/>
        <v>7945</v>
      </c>
      <c r="L8" s="11">
        <f t="shared" si="1"/>
        <v>6652</v>
      </c>
      <c r="M8" s="11">
        <f t="shared" si="1"/>
        <v>3254</v>
      </c>
      <c r="N8" s="11">
        <f t="shared" si="1"/>
        <v>3020</v>
      </c>
      <c r="O8" s="11">
        <f t="shared" si="1"/>
        <v>94498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12149</v>
      </c>
      <c r="C9" s="11">
        <v>11157</v>
      </c>
      <c r="D9" s="11">
        <v>9103</v>
      </c>
      <c r="E9" s="11">
        <v>1586</v>
      </c>
      <c r="F9" s="11">
        <v>6267</v>
      </c>
      <c r="G9" s="11">
        <v>10306</v>
      </c>
      <c r="H9" s="11">
        <v>2233</v>
      </c>
      <c r="I9" s="11">
        <v>11788</v>
      </c>
      <c r="J9" s="11">
        <v>9037</v>
      </c>
      <c r="K9" s="11">
        <v>7940</v>
      </c>
      <c r="L9" s="11">
        <v>6652</v>
      </c>
      <c r="M9" s="11">
        <v>3252</v>
      </c>
      <c r="N9" s="11">
        <v>3020</v>
      </c>
      <c r="O9" s="11">
        <f>SUM(B9:N9)</f>
        <v>94490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266986</v>
      </c>
      <c r="C11" s="13">
        <v>181906</v>
      </c>
      <c r="D11" s="13">
        <v>208013</v>
      </c>
      <c r="E11" s="13">
        <v>42921</v>
      </c>
      <c r="F11" s="13">
        <v>140888</v>
      </c>
      <c r="G11" s="13">
        <v>223873</v>
      </c>
      <c r="H11" s="13">
        <v>37551</v>
      </c>
      <c r="I11" s="13">
        <v>184495</v>
      </c>
      <c r="J11" s="13">
        <v>170783</v>
      </c>
      <c r="K11" s="13">
        <v>240404</v>
      </c>
      <c r="L11" s="13">
        <v>187156</v>
      </c>
      <c r="M11" s="13">
        <v>80458</v>
      </c>
      <c r="N11" s="13">
        <v>51351</v>
      </c>
      <c r="O11" s="11">
        <f>SUM(B11:N11)</f>
        <v>2016785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1.553417898694395</v>
      </c>
      <c r="C15" s="19">
        <v>1.649368953710798</v>
      </c>
      <c r="D15" s="19">
        <v>1.403924050135289</v>
      </c>
      <c r="E15" s="19">
        <v>1.194512025383256</v>
      </c>
      <c r="F15" s="19">
        <v>2.035952872507924</v>
      </c>
      <c r="G15" s="19">
        <v>2.109750676510076</v>
      </c>
      <c r="H15" s="19">
        <v>1.820351355051783</v>
      </c>
      <c r="I15" s="19">
        <v>1.608271379304239</v>
      </c>
      <c r="J15" s="19">
        <v>1.67411928675514</v>
      </c>
      <c r="K15" s="19">
        <v>1.551903392855884</v>
      </c>
      <c r="L15" s="19">
        <v>1.592086990349843</v>
      </c>
      <c r="M15" s="19">
        <v>1.67942472183487</v>
      </c>
      <c r="N15" s="19">
        <v>1.671789429978258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997550.56</v>
      </c>
      <c r="C17" s="24">
        <f aca="true" t="shared" si="2" ref="C17:N17">C18+C19+C20+C21+C22+C23+C24+C25</f>
        <v>766393.21</v>
      </c>
      <c r="D17" s="24">
        <f t="shared" si="2"/>
        <v>623212.58</v>
      </c>
      <c r="E17" s="24">
        <f t="shared" si="2"/>
        <v>188426.12</v>
      </c>
      <c r="F17" s="24">
        <f t="shared" si="2"/>
        <v>701172.6400000001</v>
      </c>
      <c r="G17" s="24">
        <f t="shared" si="2"/>
        <v>955306.3899999999</v>
      </c>
      <c r="H17" s="24">
        <f t="shared" si="2"/>
        <v>181507.22000000003</v>
      </c>
      <c r="I17" s="24">
        <f t="shared" si="2"/>
        <v>741948.6300000001</v>
      </c>
      <c r="J17" s="24">
        <f t="shared" si="2"/>
        <v>706132.4800000001</v>
      </c>
      <c r="K17" s="24">
        <f t="shared" si="2"/>
        <v>872351.87</v>
      </c>
      <c r="L17" s="24">
        <f t="shared" si="2"/>
        <v>797036.6399999999</v>
      </c>
      <c r="M17" s="24">
        <f t="shared" si="2"/>
        <v>421161.51999999996</v>
      </c>
      <c r="N17" s="24">
        <f t="shared" si="2"/>
        <v>239670.78999999998</v>
      </c>
      <c r="O17" s="24">
        <f>O18+O19+O20+O21+O22+O23+O24+O25</f>
        <v>8191870.6499999985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623643.42</v>
      </c>
      <c r="C18" s="30">
        <f t="shared" si="3"/>
        <v>445492.87</v>
      </c>
      <c r="D18" s="30">
        <f t="shared" si="3"/>
        <v>439269.09</v>
      </c>
      <c r="E18" s="30">
        <f t="shared" si="3"/>
        <v>154043.18</v>
      </c>
      <c r="F18" s="30">
        <f t="shared" si="3"/>
        <v>344960.75</v>
      </c>
      <c r="G18" s="30">
        <f t="shared" si="3"/>
        <v>451286.35</v>
      </c>
      <c r="H18" s="30">
        <f t="shared" si="3"/>
        <v>102800.46</v>
      </c>
      <c r="I18" s="30">
        <f t="shared" si="3"/>
        <v>449331.04</v>
      </c>
      <c r="J18" s="30">
        <f t="shared" si="3"/>
        <v>414323.26</v>
      </c>
      <c r="K18" s="30">
        <f t="shared" si="3"/>
        <v>541251.81</v>
      </c>
      <c r="L18" s="30">
        <f t="shared" si="3"/>
        <v>480721.36</v>
      </c>
      <c r="M18" s="30">
        <f t="shared" si="3"/>
        <v>239876.74</v>
      </c>
      <c r="N18" s="30">
        <f t="shared" si="3"/>
        <v>140799.14</v>
      </c>
      <c r="O18" s="30">
        <f aca="true" t="shared" si="4" ref="O18:O25">SUM(B18:N18)</f>
        <v>4827799.47</v>
      </c>
    </row>
    <row r="19" spans="1:23" ht="18.75" customHeight="1">
      <c r="A19" s="26" t="s">
        <v>35</v>
      </c>
      <c r="B19" s="30">
        <f>IF(B15&lt;&gt;0,ROUND((B15-1)*B18,2),0)</f>
        <v>345135.43</v>
      </c>
      <c r="C19" s="30">
        <f aca="true" t="shared" si="5" ref="C19:N19">IF(C15&lt;&gt;0,ROUND((C15-1)*C18,2),0)</f>
        <v>289289.24</v>
      </c>
      <c r="D19" s="30">
        <f t="shared" si="5"/>
        <v>177431.35</v>
      </c>
      <c r="E19" s="30">
        <f t="shared" si="5"/>
        <v>29963.25</v>
      </c>
      <c r="F19" s="30">
        <f t="shared" si="5"/>
        <v>357363.08</v>
      </c>
      <c r="G19" s="30">
        <f t="shared" si="5"/>
        <v>500815.33</v>
      </c>
      <c r="H19" s="30">
        <f t="shared" si="5"/>
        <v>84332.5</v>
      </c>
      <c r="I19" s="30">
        <f t="shared" si="5"/>
        <v>273315.21</v>
      </c>
      <c r="J19" s="30">
        <f t="shared" si="5"/>
        <v>279303.3</v>
      </c>
      <c r="K19" s="30">
        <f t="shared" si="5"/>
        <v>298718.71</v>
      </c>
      <c r="L19" s="30">
        <f t="shared" si="5"/>
        <v>284628.86</v>
      </c>
      <c r="M19" s="30">
        <f t="shared" si="5"/>
        <v>162978.19</v>
      </c>
      <c r="N19" s="30">
        <f t="shared" si="5"/>
        <v>94587.37</v>
      </c>
      <c r="O19" s="30">
        <f t="shared" si="4"/>
        <v>3177861.82</v>
      </c>
      <c r="W19" s="62"/>
    </row>
    <row r="20" spans="1:15" ht="18.75" customHeight="1">
      <c r="A20" s="26" t="s">
        <v>36</v>
      </c>
      <c r="B20" s="30">
        <v>34677.04</v>
      </c>
      <c r="C20" s="30">
        <v>25341.99</v>
      </c>
      <c r="D20" s="30">
        <v>11023.86</v>
      </c>
      <c r="E20" s="30">
        <v>6002.45</v>
      </c>
      <c r="F20" s="30">
        <v>14757.91</v>
      </c>
      <c r="G20" s="30">
        <v>22618.15</v>
      </c>
      <c r="H20" s="30">
        <v>3373.77</v>
      </c>
      <c r="I20" s="30">
        <v>13985.05</v>
      </c>
      <c r="J20" s="30">
        <v>22005.49</v>
      </c>
      <c r="K20" s="30">
        <v>32882.3</v>
      </c>
      <c r="L20" s="30">
        <v>30056.31</v>
      </c>
      <c r="M20" s="30">
        <v>11413.25</v>
      </c>
      <c r="N20" s="30">
        <v>6553.07</v>
      </c>
      <c r="O20" s="30">
        <f t="shared" si="4"/>
        <v>234690.64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15047.89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-78.93</v>
      </c>
      <c r="C23" s="30">
        <v>-465.78</v>
      </c>
      <c r="D23" s="30">
        <v>-3162.8</v>
      </c>
      <c r="E23" s="30">
        <v>0</v>
      </c>
      <c r="F23" s="30">
        <v>-160.94</v>
      </c>
      <c r="G23" s="30">
        <v>-607.81</v>
      </c>
      <c r="H23" s="30">
        <v>-1851.74</v>
      </c>
      <c r="I23" s="30">
        <v>0</v>
      </c>
      <c r="J23" s="30">
        <v>-1754.94</v>
      </c>
      <c r="K23" s="30">
        <v>0</v>
      </c>
      <c r="L23" s="30">
        <v>-941.64</v>
      </c>
      <c r="M23" s="30">
        <v>-353.15</v>
      </c>
      <c r="N23" s="30">
        <v>-135.66</v>
      </c>
      <c r="O23" s="30">
        <f t="shared" si="4"/>
        <v>-9513.39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-45120</v>
      </c>
      <c r="C24" s="30">
        <v>-32890.81</v>
      </c>
      <c r="D24" s="30">
        <v>-27777</v>
      </c>
      <c r="E24" s="30">
        <v>-8427.6</v>
      </c>
      <c r="F24" s="30">
        <v>-31685.93</v>
      </c>
      <c r="G24" s="30">
        <v>-40625.7</v>
      </c>
      <c r="H24" s="30">
        <v>-7147.77</v>
      </c>
      <c r="I24" s="30">
        <v>-31218.21</v>
      </c>
      <c r="J24" s="30">
        <v>-31174.26</v>
      </c>
      <c r="K24" s="30">
        <v>-37681.52</v>
      </c>
      <c r="L24" s="30">
        <v>-34530.3</v>
      </c>
      <c r="M24" s="30">
        <v>-18218.2</v>
      </c>
      <c r="N24" s="30">
        <v>-10694.7</v>
      </c>
      <c r="O24" s="30">
        <f t="shared" si="4"/>
        <v>-357192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36557.62</v>
      </c>
      <c r="C25" s="30">
        <v>36889.72</v>
      </c>
      <c r="D25" s="30">
        <v>25060.09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303176.22000000003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46870.840000000004</v>
      </c>
      <c r="C27" s="30">
        <f>+C28+C30+C41+C42+C45-C46</f>
        <v>30957.42</v>
      </c>
      <c r="D27" s="30">
        <f t="shared" si="6"/>
        <v>-24818.89</v>
      </c>
      <c r="E27" s="30">
        <f t="shared" si="6"/>
        <v>4562.970000000001</v>
      </c>
      <c r="F27" s="30">
        <f t="shared" si="6"/>
        <v>-4543.059999999998</v>
      </c>
      <c r="G27" s="30">
        <f t="shared" si="6"/>
        <v>9793.010000000002</v>
      </c>
      <c r="H27" s="30">
        <f t="shared" si="6"/>
        <v>-8513.960000000001</v>
      </c>
      <c r="I27" s="30">
        <f t="shared" si="6"/>
        <v>-18765.309999999998</v>
      </c>
      <c r="J27" s="30">
        <f t="shared" si="6"/>
        <v>-16173.460000000003</v>
      </c>
      <c r="K27" s="30">
        <f t="shared" si="6"/>
        <v>-316.73999999999796</v>
      </c>
      <c r="L27" s="30">
        <f t="shared" si="6"/>
        <v>27181.289999999997</v>
      </c>
      <c r="M27" s="30">
        <f t="shared" si="6"/>
        <v>13544.010000000002</v>
      </c>
      <c r="N27" s="30">
        <f t="shared" si="6"/>
        <v>-2321.0499999999993</v>
      </c>
      <c r="O27" s="30">
        <f t="shared" si="6"/>
        <v>57457.07000000012</v>
      </c>
    </row>
    <row r="28" spans="1:15" ht="18.75" customHeight="1">
      <c r="A28" s="26" t="s">
        <v>40</v>
      </c>
      <c r="B28" s="31">
        <f>+B29</f>
        <v>-53455.6</v>
      </c>
      <c r="C28" s="31">
        <f>+C29</f>
        <v>-49090.8</v>
      </c>
      <c r="D28" s="31">
        <f aca="true" t="shared" si="7" ref="D28:O28">+D29</f>
        <v>-40053.2</v>
      </c>
      <c r="E28" s="31">
        <f t="shared" si="7"/>
        <v>-6978.4</v>
      </c>
      <c r="F28" s="31">
        <f t="shared" si="7"/>
        <v>-27574.8</v>
      </c>
      <c r="G28" s="31">
        <f t="shared" si="7"/>
        <v>-45346.4</v>
      </c>
      <c r="H28" s="31">
        <f t="shared" si="7"/>
        <v>-9825.2</v>
      </c>
      <c r="I28" s="31">
        <f t="shared" si="7"/>
        <v>-51867.2</v>
      </c>
      <c r="J28" s="31">
        <f t="shared" si="7"/>
        <v>-39762.8</v>
      </c>
      <c r="K28" s="31">
        <f t="shared" si="7"/>
        <v>-34936</v>
      </c>
      <c r="L28" s="31">
        <f t="shared" si="7"/>
        <v>-29268.8</v>
      </c>
      <c r="M28" s="31">
        <f t="shared" si="7"/>
        <v>-14308.8</v>
      </c>
      <c r="N28" s="31">
        <f t="shared" si="7"/>
        <v>-13288</v>
      </c>
      <c r="O28" s="31">
        <f t="shared" si="7"/>
        <v>-415755.99999999994</v>
      </c>
    </row>
    <row r="29" spans="1:26" ht="18.75" customHeight="1">
      <c r="A29" s="27" t="s">
        <v>41</v>
      </c>
      <c r="B29" s="16">
        <f>ROUND((-B9)*$G$3,2)</f>
        <v>-53455.6</v>
      </c>
      <c r="C29" s="16">
        <f aca="true" t="shared" si="8" ref="C29:N29">ROUND((-C9)*$G$3,2)</f>
        <v>-49090.8</v>
      </c>
      <c r="D29" s="16">
        <f t="shared" si="8"/>
        <v>-40053.2</v>
      </c>
      <c r="E29" s="16">
        <f t="shared" si="8"/>
        <v>-6978.4</v>
      </c>
      <c r="F29" s="16">
        <f t="shared" si="8"/>
        <v>-27574.8</v>
      </c>
      <c r="G29" s="16">
        <f t="shared" si="8"/>
        <v>-45346.4</v>
      </c>
      <c r="H29" s="16">
        <f t="shared" si="8"/>
        <v>-9825.2</v>
      </c>
      <c r="I29" s="16">
        <f t="shared" si="8"/>
        <v>-51867.2</v>
      </c>
      <c r="J29" s="16">
        <f t="shared" si="8"/>
        <v>-39762.8</v>
      </c>
      <c r="K29" s="16">
        <f t="shared" si="8"/>
        <v>-34936</v>
      </c>
      <c r="L29" s="16">
        <f t="shared" si="8"/>
        <v>-29268.8</v>
      </c>
      <c r="M29" s="16">
        <f t="shared" si="8"/>
        <v>-14308.8</v>
      </c>
      <c r="N29" s="16">
        <f t="shared" si="8"/>
        <v>-13288</v>
      </c>
      <c r="O29" s="32">
        <f aca="true" t="shared" si="9" ref="O29:O46">SUM(B29:N29)</f>
        <v>-415755.99999999994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100326.44</v>
      </c>
      <c r="C41" s="35">
        <v>80048.22</v>
      </c>
      <c r="D41" s="35">
        <v>15234.31</v>
      </c>
      <c r="E41" s="35">
        <v>11541.37</v>
      </c>
      <c r="F41" s="35">
        <v>23031.74</v>
      </c>
      <c r="G41" s="35">
        <v>55139.41</v>
      </c>
      <c r="H41" s="35">
        <v>1311.24</v>
      </c>
      <c r="I41" s="35">
        <v>33101.89</v>
      </c>
      <c r="J41" s="35">
        <v>23589.34</v>
      </c>
      <c r="K41" s="35">
        <v>34619.26</v>
      </c>
      <c r="L41" s="35">
        <v>56450.09</v>
      </c>
      <c r="M41" s="35">
        <v>27852.81</v>
      </c>
      <c r="N41" s="35">
        <v>10966.95</v>
      </c>
      <c r="O41" s="33">
        <f t="shared" si="9"/>
        <v>473213.07000000007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1044421.4</v>
      </c>
      <c r="C44" s="36">
        <f t="shared" si="11"/>
        <v>797350.63</v>
      </c>
      <c r="D44" s="36">
        <f t="shared" si="11"/>
        <v>598393.69</v>
      </c>
      <c r="E44" s="36">
        <f t="shared" si="11"/>
        <v>192989.09</v>
      </c>
      <c r="F44" s="36">
        <f t="shared" si="11"/>
        <v>696629.5800000001</v>
      </c>
      <c r="G44" s="36">
        <f t="shared" si="11"/>
        <v>965099.3999999999</v>
      </c>
      <c r="H44" s="36">
        <f t="shared" si="11"/>
        <v>172993.26000000004</v>
      </c>
      <c r="I44" s="36">
        <f t="shared" si="11"/>
        <v>723183.3200000001</v>
      </c>
      <c r="J44" s="36">
        <f t="shared" si="11"/>
        <v>689959.0200000001</v>
      </c>
      <c r="K44" s="36">
        <f t="shared" si="11"/>
        <v>872035.13</v>
      </c>
      <c r="L44" s="36">
        <f t="shared" si="11"/>
        <v>824217.9299999999</v>
      </c>
      <c r="M44" s="36">
        <f t="shared" si="11"/>
        <v>434705.52999999997</v>
      </c>
      <c r="N44" s="36">
        <f t="shared" si="11"/>
        <v>237349.74</v>
      </c>
      <c r="O44" s="36">
        <f>SUM(B44:N44)</f>
        <v>8249327.72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1044421.4</v>
      </c>
      <c r="C50" s="51">
        <f t="shared" si="12"/>
        <v>797350.6299999999</v>
      </c>
      <c r="D50" s="51">
        <f t="shared" si="12"/>
        <v>598393.69</v>
      </c>
      <c r="E50" s="51">
        <f t="shared" si="12"/>
        <v>192989.09</v>
      </c>
      <c r="F50" s="51">
        <f t="shared" si="12"/>
        <v>696629.58</v>
      </c>
      <c r="G50" s="51">
        <f t="shared" si="12"/>
        <v>965099.4</v>
      </c>
      <c r="H50" s="51">
        <f t="shared" si="12"/>
        <v>172993.26</v>
      </c>
      <c r="I50" s="51">
        <f t="shared" si="12"/>
        <v>723183.33</v>
      </c>
      <c r="J50" s="51">
        <f t="shared" si="12"/>
        <v>689959.02</v>
      </c>
      <c r="K50" s="51">
        <f t="shared" si="12"/>
        <v>872035.13</v>
      </c>
      <c r="L50" s="51">
        <f t="shared" si="12"/>
        <v>824217.94</v>
      </c>
      <c r="M50" s="51">
        <f t="shared" si="12"/>
        <v>434705.52</v>
      </c>
      <c r="N50" s="51">
        <f t="shared" si="12"/>
        <v>237349.75</v>
      </c>
      <c r="O50" s="36">
        <f t="shared" si="12"/>
        <v>8249327.74</v>
      </c>
      <c r="Q50"/>
    </row>
    <row r="51" spans="1:18" ht="18.75" customHeight="1">
      <c r="A51" s="26" t="s">
        <v>57</v>
      </c>
      <c r="B51" s="51">
        <v>873084.55</v>
      </c>
      <c r="C51" s="51">
        <v>584421.58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1457506.13</v>
      </c>
      <c r="P51"/>
      <c r="Q51"/>
      <c r="R51" s="43"/>
    </row>
    <row r="52" spans="1:16" ht="18.75" customHeight="1">
      <c r="A52" s="26" t="s">
        <v>58</v>
      </c>
      <c r="B52" s="51">
        <v>171336.85</v>
      </c>
      <c r="C52" s="51">
        <v>212929.05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384265.9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598393.69</v>
      </c>
      <c r="E53" s="52">
        <v>0</v>
      </c>
      <c r="F53" s="52">
        <v>0</v>
      </c>
      <c r="G53" s="52">
        <v>0</v>
      </c>
      <c r="H53" s="51">
        <v>172993.26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771386.95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192989.09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192989.09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696629.58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696629.58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965099.4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965099.4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723183.33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723183.33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689959.02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689959.02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872035.13</v>
      </c>
      <c r="L59" s="31">
        <v>824217.94</v>
      </c>
      <c r="M59" s="52">
        <v>0</v>
      </c>
      <c r="N59" s="52">
        <v>0</v>
      </c>
      <c r="O59" s="36">
        <f t="shared" si="13"/>
        <v>1696253.0699999998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434705.52</v>
      </c>
      <c r="N60" s="52">
        <v>0</v>
      </c>
      <c r="O60" s="36">
        <f t="shared" si="13"/>
        <v>434705.52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237349.75</v>
      </c>
      <c r="O61" s="55">
        <f t="shared" si="13"/>
        <v>237349.75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4" ht="14.25">
      <c r="B64" s="57"/>
      <c r="C64" s="57"/>
      <c r="D64"/>
      <c r="E64"/>
      <c r="F64"/>
      <c r="G64"/>
      <c r="H64" s="58"/>
      <c r="I64" s="58"/>
      <c r="J64" s="69"/>
      <c r="K64" s="68"/>
      <c r="L64" s="68"/>
      <c r="N64" s="58"/>
    </row>
    <row r="65" spans="2:14" ht="14.25">
      <c r="B65" s="57"/>
      <c r="C65" s="57"/>
      <c r="D65"/>
      <c r="E65"/>
      <c r="F65"/>
      <c r="G65"/>
      <c r="H65"/>
      <c r="I65"/>
      <c r="J65" s="68"/>
      <c r="K65" s="68"/>
      <c r="L65" s="68"/>
      <c r="N65" s="58"/>
    </row>
    <row r="66" spans="2:14" ht="14.25">
      <c r="B66"/>
      <c r="C66"/>
      <c r="D66"/>
      <c r="E66"/>
      <c r="F66"/>
      <c r="G66"/>
      <c r="H66" s="59"/>
      <c r="I66" s="59"/>
      <c r="J66" s="60"/>
      <c r="K66" s="68"/>
      <c r="L66" s="68"/>
      <c r="N66" s="58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2020-09-29T18:38:38Z</dcterms:modified>
  <cp:category/>
  <cp:version/>
  <cp:contentType/>
  <cp:contentStatus/>
</cp:coreProperties>
</file>