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<sst xmlns="http://schemas.openxmlformats.org/spreadsheetml/2006/main" count="79" uniqueCount="76">
  <si>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</si>
  <si>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</si>
  <si>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</si>
  <si>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</si>
  <si>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</si>
  <si>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</si>
  <si>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</si>
  <si>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</si>
  <si>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</si>
  <si>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</si>
  <si>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</si>
  <si>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</si>
  <si>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</si>
  <si>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</si>
  <si>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</si>
  <si>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</si>
  <si>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</si>
  <si>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</si>
  <si>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</si>
  <si>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</si>
  <si>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</si>
  <si>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</si>
  <si>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</si>
  <si>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</si>
  <si>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</si>
  <si>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</si>
  <si>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</si>
  <si>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</si>
  <si>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</si>
  <si>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</si>
  <si>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</si>
  <si>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</si>
  <si>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</si>
  <si>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</si>
  <si>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</si>
  <si>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</si>
  <si>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</si>
  <si>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</si>
  <si>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</si>
  <si>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</si>
  <si>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</si>
  <si>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</si>
  <si>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</si>
  <si>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</si>
  <si>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</si>
  <si>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</si>
  <si>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</si>
  <si>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</si>
  <si>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</si>
  <si>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</si>
  <si>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</si>
  <si>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</si>
  <si>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</si>
  <si>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</si>
  <si>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</si>
  <si>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</si>
  <si>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</si>
  <si>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</si>
  <si>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</si>
  <si>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</si>
  <si>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</si>
  <si>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</si>
  <si>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</si>
  <si>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</si>
  <si>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</si>
  <si>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</si>
  <si>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</si>
  <si>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</si>
  <si>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</si>
  <si>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</si>
  <si>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</si>
  <si>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</si>
  <si>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</si>
  <si>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</si>
  <si>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18/09/20 - VENCIMENTO 25/09/20</t>
  </si>
  <si>
    <t>Nota:(1) Remuneração frota parada mês de agosto/20, de acordo com as portarias SMT.GAB 081 e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</si>
</sst>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286216</v>
      </c>
      <c r="C7" s="9">
        <f t="shared" si="0"/>
        <v>191750</v>
      </c>
      <c r="D7" s="9">
        <f t="shared" si="0"/>
        <v>217633</v>
      </c>
      <c r="E7" s="9">
        <f t="shared" si="0"/>
        <v>44272</v>
      </c>
      <c r="F7" s="9">
        <f t="shared" si="0"/>
        <v>160055</v>
      </c>
      <c r="G7" s="9">
        <f t="shared" si="0"/>
        <v>243205</v>
      </c>
      <c r="H7" s="9">
        <f t="shared" si="0"/>
        <v>40868</v>
      </c>
      <c r="I7" s="9">
        <f t="shared" si="0"/>
        <v>197462</v>
      </c>
      <c r="J7" s="9">
        <f t="shared" si="0"/>
        <v>182846</v>
      </c>
      <c r="K7" s="9">
        <f t="shared" si="0"/>
        <v>256886</v>
      </c>
      <c r="L7" s="9">
        <f t="shared" si="0"/>
        <v>195330</v>
      </c>
      <c r="M7" s="9">
        <f t="shared" si="0"/>
        <v>85883</v>
      </c>
      <c r="N7" s="9">
        <f t="shared" si="0"/>
        <v>55264</v>
      </c>
      <c r="O7" s="9">
        <f t="shared" si="0"/>
        <v>2157670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13685</v>
      </c>
      <c r="C8" s="11">
        <f t="shared" si="1"/>
        <v>11622</v>
      </c>
      <c r="D8" s="11">
        <f t="shared" si="1"/>
        <v>10114</v>
      </c>
      <c r="E8" s="11">
        <f t="shared" si="1"/>
        <v>1771</v>
      </c>
      <c r="F8" s="11">
        <f t="shared" si="1"/>
        <v>7344</v>
      </c>
      <c r="G8" s="11">
        <f t="shared" si="1"/>
        <v>11881</v>
      </c>
      <c r="H8" s="11">
        <f t="shared" si="1"/>
        <v>2418</v>
      </c>
      <c r="I8" s="11">
        <f t="shared" si="1"/>
        <v>12761</v>
      </c>
      <c r="J8" s="11">
        <f t="shared" si="1"/>
        <v>9955</v>
      </c>
      <c r="K8" s="11">
        <f t="shared" si="1"/>
        <v>8842</v>
      </c>
      <c r="L8" s="11">
        <f t="shared" si="1"/>
        <v>7273</v>
      </c>
      <c r="M8" s="11">
        <f t="shared" si="1"/>
        <v>3596</v>
      </c>
      <c r="N8" s="11">
        <f t="shared" si="1"/>
        <v>3307</v>
      </c>
      <c r="O8" s="11">
        <f t="shared" si="1"/>
        <v>104569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13685</v>
      </c>
      <c r="C9" s="11">
        <v>11622</v>
      </c>
      <c r="D9" s="11">
        <v>10114</v>
      </c>
      <c r="E9" s="11">
        <v>1771</v>
      </c>
      <c r="F9" s="11">
        <v>7344</v>
      </c>
      <c r="G9" s="11">
        <v>11881</v>
      </c>
      <c r="H9" s="11">
        <v>2417</v>
      </c>
      <c r="I9" s="11">
        <v>12761</v>
      </c>
      <c r="J9" s="11">
        <v>9955</v>
      </c>
      <c r="K9" s="11">
        <v>8834</v>
      </c>
      <c r="L9" s="11">
        <v>7273</v>
      </c>
      <c r="M9" s="11">
        <v>3593</v>
      </c>
      <c r="N9" s="11">
        <v>3307</v>
      </c>
      <c r="O9" s="11">
        <f>SUM(B9:N9)</f>
        <v>104557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8</v>
      </c>
      <c r="L10" s="13">
        <v>0</v>
      </c>
      <c r="M10" s="13">
        <v>3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272531</v>
      </c>
      <c r="C11" s="13">
        <v>180128</v>
      </c>
      <c r="D11" s="13">
        <v>207519</v>
      </c>
      <c r="E11" s="13">
        <v>42501</v>
      </c>
      <c r="F11" s="13">
        <v>152711</v>
      </c>
      <c r="G11" s="13">
        <v>231324</v>
      </c>
      <c r="H11" s="13">
        <v>38450</v>
      </c>
      <c r="I11" s="13">
        <v>184701</v>
      </c>
      <c r="J11" s="13">
        <v>172891</v>
      </c>
      <c r="K11" s="13">
        <v>248044</v>
      </c>
      <c r="L11" s="13">
        <v>188057</v>
      </c>
      <c r="M11" s="13">
        <v>82287</v>
      </c>
      <c r="N11" s="13">
        <v>51957</v>
      </c>
      <c r="O11" s="11">
        <f>SUM(B11:N11)</f>
        <v>2053101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1.519575987080442</v>
      </c>
      <c r="C15" s="19">
        <v>1.670897087528207</v>
      </c>
      <c r="D15" s="19">
        <v>1.442001372747891</v>
      </c>
      <c r="E15" s="19">
        <v>1.19967121385051</v>
      </c>
      <c r="F15" s="19">
        <v>1.910182594603858</v>
      </c>
      <c r="G15" s="19">
        <v>2.032948143729142</v>
      </c>
      <c r="H15" s="19">
        <v>1.761579280266231</v>
      </c>
      <c r="I15" s="19">
        <v>1.596776222411802</v>
      </c>
      <c r="J15" s="19">
        <v>1.635327718766952</v>
      </c>
      <c r="K15" s="19">
        <v>1.509802057097211</v>
      </c>
      <c r="L15" s="19">
        <v>1.588852118140496</v>
      </c>
      <c r="M15" s="19">
        <v>1.670671516849661</v>
      </c>
      <c r="N15" s="19">
        <v>1.660044690638289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73</v>
      </c>
      <c r="B17" s="24">
        <f>B18+B19+B20+B21+B22+B23+B24+B25</f>
        <v>1000474.42</v>
      </c>
      <c r="C17" s="24">
        <f aca="true" t="shared" si="2" ref="C17:N17">C18+C19+C20+C21+C22+C23+C24+C25</f>
        <v>770568.58</v>
      </c>
      <c r="D17" s="24">
        <f t="shared" si="2"/>
        <v>639070.36</v>
      </c>
      <c r="E17" s="24">
        <f t="shared" si="2"/>
        <v>188211.25</v>
      </c>
      <c r="F17" s="24">
        <f t="shared" si="2"/>
        <v>715571.0000000001</v>
      </c>
      <c r="G17" s="24">
        <f t="shared" si="2"/>
        <v>956324.9099999999</v>
      </c>
      <c r="H17" s="24">
        <f t="shared" si="2"/>
        <v>180263.42</v>
      </c>
      <c r="I17" s="24">
        <f t="shared" si="2"/>
        <v>741110.6600000001</v>
      </c>
      <c r="J17" s="24">
        <f t="shared" si="2"/>
        <v>701030.5599999999</v>
      </c>
      <c r="K17" s="24">
        <f t="shared" si="2"/>
        <v>877129.89</v>
      </c>
      <c r="L17" s="24">
        <f t="shared" si="2"/>
        <v>801683.9700000002</v>
      </c>
      <c r="M17" s="24">
        <f t="shared" si="2"/>
        <v>429777.33</v>
      </c>
      <c r="N17" s="24">
        <f t="shared" si="2"/>
        <v>241779.56999999998</v>
      </c>
      <c r="O17" s="24">
        <f>O18+O19+O20+O21+O22+O23+O24+O25</f>
        <v>8242995.920000001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639463.79</v>
      </c>
      <c r="C18" s="30">
        <f t="shared" si="3"/>
        <v>442463.13</v>
      </c>
      <c r="D18" s="30">
        <f t="shared" si="3"/>
        <v>440315.09</v>
      </c>
      <c r="E18" s="30">
        <f t="shared" si="3"/>
        <v>153229.82</v>
      </c>
      <c r="F18" s="30">
        <f t="shared" si="3"/>
        <v>375200.93</v>
      </c>
      <c r="G18" s="30">
        <f t="shared" si="3"/>
        <v>468680.36</v>
      </c>
      <c r="H18" s="30">
        <f t="shared" si="3"/>
        <v>105598.83</v>
      </c>
      <c r="I18" s="30">
        <f t="shared" si="3"/>
        <v>452030.01</v>
      </c>
      <c r="J18" s="30">
        <f t="shared" si="3"/>
        <v>421295.47</v>
      </c>
      <c r="K18" s="30">
        <f t="shared" si="3"/>
        <v>559857.35</v>
      </c>
      <c r="L18" s="30">
        <f t="shared" si="3"/>
        <v>484496.53</v>
      </c>
      <c r="M18" s="30">
        <f t="shared" si="3"/>
        <v>246097.74</v>
      </c>
      <c r="N18" s="30">
        <f t="shared" si="3"/>
        <v>143111.65</v>
      </c>
      <c r="O18" s="30">
        <f aca="true" t="shared" si="4" ref="O18:O25">SUM(B18:N18)</f>
        <v>4931840.7</v>
      </c>
    </row>
    <row r="19" spans="1:23" ht="18.75" customHeight="1">
      <c r="A19" s="26" t="s">
        <v>35</v>
      </c>
      <c r="B19" s="30">
        <f>IF(B15&lt;&gt;0,ROUND((B15-1)*B18,2),0)</f>
        <v>332250.03</v>
      </c>
      <c r="C19" s="30">
        <f aca="true" t="shared" si="5" ref="C19:N19">IF(C15&lt;&gt;0,ROUND((C15-1)*C18,2),0)</f>
        <v>296847.23</v>
      </c>
      <c r="D19" s="30">
        <f t="shared" si="5"/>
        <v>194619.87</v>
      </c>
      <c r="E19" s="30">
        <f t="shared" si="5"/>
        <v>30595.58</v>
      </c>
      <c r="F19" s="30">
        <f t="shared" si="5"/>
        <v>341501.36</v>
      </c>
      <c r="G19" s="30">
        <f t="shared" si="5"/>
        <v>484122.51</v>
      </c>
      <c r="H19" s="30">
        <f t="shared" si="5"/>
        <v>80421.88</v>
      </c>
      <c r="I19" s="30">
        <f t="shared" si="5"/>
        <v>269760.76</v>
      </c>
      <c r="J19" s="30">
        <f t="shared" si="5"/>
        <v>267660.69</v>
      </c>
      <c r="K19" s="30">
        <f t="shared" si="5"/>
        <v>285416.43</v>
      </c>
      <c r="L19" s="30">
        <f t="shared" si="5"/>
        <v>285296.81</v>
      </c>
      <c r="M19" s="30">
        <f t="shared" si="5"/>
        <v>165050.74</v>
      </c>
      <c r="N19" s="30">
        <f t="shared" si="5"/>
        <v>94460.08</v>
      </c>
      <c r="O19" s="30">
        <f t="shared" si="4"/>
        <v>3128003.9700000007</v>
      </c>
      <c r="W19" s="62"/>
    </row>
    <row r="20" spans="1:15" ht="18.75" customHeight="1">
      <c r="A20" s="26" t="s">
        <v>36</v>
      </c>
      <c r="B20" s="30">
        <v>34665.93</v>
      </c>
      <c r="C20" s="30">
        <v>24960.31</v>
      </c>
      <c r="D20" s="30">
        <v>11138.67</v>
      </c>
      <c r="E20" s="30">
        <v>5968.61</v>
      </c>
      <c r="F20" s="30">
        <v>14758.01</v>
      </c>
      <c r="G20" s="30">
        <v>22983.27</v>
      </c>
      <c r="H20" s="30">
        <v>3255.62</v>
      </c>
      <c r="I20" s="30">
        <v>14010.79</v>
      </c>
      <c r="J20" s="30">
        <v>21610.93</v>
      </c>
      <c r="K20" s="30">
        <v>32357.35</v>
      </c>
      <c r="L20" s="30">
        <v>30244.52</v>
      </c>
      <c r="M20" s="30">
        <v>11733.27</v>
      </c>
      <c r="N20" s="30">
        <v>6478.7</v>
      </c>
      <c r="O20" s="30">
        <f t="shared" si="4"/>
        <v>234165.97999999998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70</v>
      </c>
      <c r="B23" s="30">
        <v>-78.93</v>
      </c>
      <c r="C23" s="30">
        <v>-155.26</v>
      </c>
      <c r="D23" s="30">
        <v>-2213.96</v>
      </c>
      <c r="E23" s="30">
        <v>0</v>
      </c>
      <c r="F23" s="30">
        <v>0</v>
      </c>
      <c r="G23" s="30">
        <v>-868.3</v>
      </c>
      <c r="H23" s="30">
        <v>-1935.91</v>
      </c>
      <c r="I23" s="30">
        <v>-78.7</v>
      </c>
      <c r="J23" s="30">
        <v>-2074.02</v>
      </c>
      <c r="K23" s="30">
        <v>-70.33</v>
      </c>
      <c r="L23" s="30">
        <v>-784.7</v>
      </c>
      <c r="M23" s="30">
        <v>-70.63</v>
      </c>
      <c r="N23" s="30">
        <v>-67.83</v>
      </c>
      <c r="O23" s="30">
        <f t="shared" si="4"/>
        <v>-8398.57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71</v>
      </c>
      <c r="B24" s="30">
        <v>-45120</v>
      </c>
      <c r="C24" s="30">
        <v>-33172.53</v>
      </c>
      <c r="D24" s="30">
        <v>-28623</v>
      </c>
      <c r="E24" s="30">
        <v>-8427.6</v>
      </c>
      <c r="F24" s="30">
        <v>-31827.07</v>
      </c>
      <c r="G24" s="30">
        <v>-40413</v>
      </c>
      <c r="H24" s="30">
        <v>-7077</v>
      </c>
      <c r="I24" s="30">
        <v>-31147.74</v>
      </c>
      <c r="J24" s="30">
        <v>-30892.14</v>
      </c>
      <c r="K24" s="30">
        <v>-37611.48</v>
      </c>
      <c r="L24" s="30">
        <v>-34671.24</v>
      </c>
      <c r="M24" s="30">
        <v>-18498.48</v>
      </c>
      <c r="N24" s="30">
        <v>-10764.6</v>
      </c>
      <c r="O24" s="30">
        <f t="shared" si="4"/>
        <v>-358245.87999999995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36557.62</v>
      </c>
      <c r="C25" s="30">
        <v>36889.72</v>
      </c>
      <c r="D25" s="30">
        <v>23833.69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301949.82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1060404.03</v>
      </c>
      <c r="C27" s="30">
        <f>+C28+C30+C41+C42+C45-C46</f>
        <v>881354.82</v>
      </c>
      <c r="D27" s="30">
        <f t="shared" si="6"/>
        <v>276944.7</v>
      </c>
      <c r="E27" s="30">
        <f t="shared" si="6"/>
        <v>307414.85</v>
      </c>
      <c r="F27" s="30">
        <f t="shared" si="6"/>
        <v>327994.06</v>
      </c>
      <c r="G27" s="30">
        <f t="shared" si="6"/>
        <v>890467.59</v>
      </c>
      <c r="H27" s="30">
        <f t="shared" si="6"/>
        <v>293282.58</v>
      </c>
      <c r="I27" s="30">
        <f t="shared" si="6"/>
        <v>747795.26</v>
      </c>
      <c r="J27" s="30">
        <f t="shared" si="6"/>
        <v>309642.83</v>
      </c>
      <c r="K27" s="30">
        <f t="shared" si="6"/>
        <v>952862.03</v>
      </c>
      <c r="L27" s="30">
        <f t="shared" si="6"/>
        <v>967346.7300000001</v>
      </c>
      <c r="M27" s="30">
        <f t="shared" si="6"/>
        <v>446682.8</v>
      </c>
      <c r="N27" s="30">
        <f t="shared" si="6"/>
        <v>22954.56</v>
      </c>
      <c r="O27" s="30">
        <f t="shared" si="6"/>
        <v>7485146.84</v>
      </c>
    </row>
    <row r="28" spans="1:15" ht="18.75" customHeight="1">
      <c r="A28" s="26" t="s">
        <v>40</v>
      </c>
      <c r="B28" s="31">
        <f>+B29</f>
        <v>-60214</v>
      </c>
      <c r="C28" s="31">
        <f>+C29</f>
        <v>-51136.8</v>
      </c>
      <c r="D28" s="31">
        <f aca="true" t="shared" si="7" ref="D28:O28">+D29</f>
        <v>-44501.6</v>
      </c>
      <c r="E28" s="31">
        <f t="shared" si="7"/>
        <v>-7792.4</v>
      </c>
      <c r="F28" s="31">
        <f t="shared" si="7"/>
        <v>-32313.6</v>
      </c>
      <c r="G28" s="31">
        <f t="shared" si="7"/>
        <v>-52276.4</v>
      </c>
      <c r="H28" s="31">
        <f t="shared" si="7"/>
        <v>-10634.8</v>
      </c>
      <c r="I28" s="31">
        <f t="shared" si="7"/>
        <v>-56148.4</v>
      </c>
      <c r="J28" s="31">
        <f t="shared" si="7"/>
        <v>-43802</v>
      </c>
      <c r="K28" s="31">
        <f t="shared" si="7"/>
        <v>-38869.6</v>
      </c>
      <c r="L28" s="31">
        <f t="shared" si="7"/>
        <v>-32001.2</v>
      </c>
      <c r="M28" s="31">
        <f t="shared" si="7"/>
        <v>-15809.2</v>
      </c>
      <c r="N28" s="31">
        <f t="shared" si="7"/>
        <v>-14550.8</v>
      </c>
      <c r="O28" s="31">
        <f t="shared" si="7"/>
        <v>-460050.8</v>
      </c>
    </row>
    <row r="29" spans="1:26" ht="18.75" customHeight="1">
      <c r="A29" s="27" t="s">
        <v>41</v>
      </c>
      <c r="B29" s="16">
        <f>ROUND((-B9)*$G$3,2)</f>
        <v>-60214</v>
      </c>
      <c r="C29" s="16">
        <f aca="true" t="shared" si="8" ref="C29:N29">ROUND((-C9)*$G$3,2)</f>
        <v>-51136.8</v>
      </c>
      <c r="D29" s="16">
        <f t="shared" si="8"/>
        <v>-44501.6</v>
      </c>
      <c r="E29" s="16">
        <f t="shared" si="8"/>
        <v>-7792.4</v>
      </c>
      <c r="F29" s="16">
        <f t="shared" si="8"/>
        <v>-32313.6</v>
      </c>
      <c r="G29" s="16">
        <f t="shared" si="8"/>
        <v>-52276.4</v>
      </c>
      <c r="H29" s="16">
        <f t="shared" si="8"/>
        <v>-10634.8</v>
      </c>
      <c r="I29" s="16">
        <f t="shared" si="8"/>
        <v>-56148.4</v>
      </c>
      <c r="J29" s="16">
        <f t="shared" si="8"/>
        <v>-43802</v>
      </c>
      <c r="K29" s="16">
        <f t="shared" si="8"/>
        <v>-38869.6</v>
      </c>
      <c r="L29" s="16">
        <f t="shared" si="8"/>
        <v>-32001.2</v>
      </c>
      <c r="M29" s="16">
        <f t="shared" si="8"/>
        <v>-15809.2</v>
      </c>
      <c r="N29" s="16">
        <f t="shared" si="8"/>
        <v>-14550.8</v>
      </c>
      <c r="O29" s="32">
        <f aca="true" t="shared" si="9" ref="O29:O46">SUM(B29:N29)</f>
        <v>-460050.8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1120618.03</v>
      </c>
      <c r="C41" s="35">
        <v>932491.62</v>
      </c>
      <c r="D41" s="35">
        <v>321446.3</v>
      </c>
      <c r="E41" s="35">
        <v>315207.25</v>
      </c>
      <c r="F41" s="35">
        <v>360307.66</v>
      </c>
      <c r="G41" s="35">
        <v>942743.99</v>
      </c>
      <c r="H41" s="35">
        <v>303917.38</v>
      </c>
      <c r="I41" s="35">
        <v>803943.66</v>
      </c>
      <c r="J41" s="35">
        <v>353444.83</v>
      </c>
      <c r="K41" s="35">
        <v>991731.63</v>
      </c>
      <c r="L41" s="35">
        <v>999347.93</v>
      </c>
      <c r="M41" s="35">
        <v>462492</v>
      </c>
      <c r="N41" s="35">
        <v>37505.36</v>
      </c>
      <c r="O41" s="33">
        <f t="shared" si="9"/>
        <v>7945197.64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2060878.4500000002</v>
      </c>
      <c r="C44" s="36">
        <f t="shared" si="11"/>
        <v>1651923.4</v>
      </c>
      <c r="D44" s="36">
        <f t="shared" si="11"/>
        <v>916015.06</v>
      </c>
      <c r="E44" s="36">
        <f t="shared" si="11"/>
        <v>495626.1</v>
      </c>
      <c r="F44" s="36">
        <f t="shared" si="11"/>
        <v>1043565.06</v>
      </c>
      <c r="G44" s="36">
        <f t="shared" si="11"/>
        <v>1846792.5</v>
      </c>
      <c r="H44" s="36">
        <f t="shared" si="11"/>
        <v>473546</v>
      </c>
      <c r="I44" s="36">
        <f t="shared" si="11"/>
        <v>1488905.9200000002</v>
      </c>
      <c r="J44" s="36">
        <f t="shared" si="11"/>
        <v>1010673.3899999999</v>
      </c>
      <c r="K44" s="36">
        <f t="shared" si="11"/>
        <v>1829991.92</v>
      </c>
      <c r="L44" s="36">
        <f t="shared" si="11"/>
        <v>1769030.7000000002</v>
      </c>
      <c r="M44" s="36">
        <f t="shared" si="11"/>
        <v>876460.13</v>
      </c>
      <c r="N44" s="36">
        <f t="shared" si="11"/>
        <v>264734.13</v>
      </c>
      <c r="O44" s="36">
        <f>SUM(B44:N44)</f>
        <v>15728142.760000002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57</v>
      </c>
      <c r="B50" s="51">
        <f aca="true" t="shared" si="12" ref="B50:O50">SUM(B51:B61)</f>
        <v>2060878.44</v>
      </c>
      <c r="C50" s="51">
        <f t="shared" si="12"/>
        <v>1651923.39</v>
      </c>
      <c r="D50" s="51">
        <f t="shared" si="12"/>
        <v>916015.06</v>
      </c>
      <c r="E50" s="51">
        <f t="shared" si="12"/>
        <v>495626.1</v>
      </c>
      <c r="F50" s="51">
        <f t="shared" si="12"/>
        <v>1043565.06</v>
      </c>
      <c r="G50" s="51">
        <f t="shared" si="12"/>
        <v>1846792.49</v>
      </c>
      <c r="H50" s="51">
        <f t="shared" si="12"/>
        <v>473545.99</v>
      </c>
      <c r="I50" s="51">
        <f t="shared" si="12"/>
        <v>1488905.92</v>
      </c>
      <c r="J50" s="51">
        <f t="shared" si="12"/>
        <v>1010673.39</v>
      </c>
      <c r="K50" s="51">
        <f t="shared" si="12"/>
        <v>1829991.92</v>
      </c>
      <c r="L50" s="51">
        <f t="shared" si="12"/>
        <v>1769030.7</v>
      </c>
      <c r="M50" s="51">
        <f t="shared" si="12"/>
        <v>876460.13</v>
      </c>
      <c r="N50" s="51">
        <f t="shared" si="12"/>
        <v>264734.14</v>
      </c>
      <c r="O50" s="36">
        <f t="shared" si="12"/>
        <v>15728142.730000002</v>
      </c>
      <c r="Q50"/>
    </row>
    <row r="51" spans="1:18" ht="18.75" customHeight="1">
      <c r="A51" s="26" t="s">
        <v>58</v>
      </c>
      <c r="B51" s="51">
        <v>1716743.9</v>
      </c>
      <c r="C51" s="51">
        <v>1199713.97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2916457.87</v>
      </c>
      <c r="P51"/>
      <c r="Q51"/>
      <c r="R51" s="43"/>
    </row>
    <row r="52" spans="1:16" ht="18.75" customHeight="1">
      <c r="A52" s="26" t="s">
        <v>59</v>
      </c>
      <c r="B52" s="51">
        <v>344134.54</v>
      </c>
      <c r="C52" s="51">
        <v>452209.42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796343.96</v>
      </c>
      <c r="P52"/>
    </row>
    <row r="53" spans="1:17" ht="18.75" customHeight="1">
      <c r="A53" s="26" t="s">
        <v>60</v>
      </c>
      <c r="B53" s="52">
        <v>0</v>
      </c>
      <c r="C53" s="52">
        <v>0</v>
      </c>
      <c r="D53" s="31">
        <v>916015.06</v>
      </c>
      <c r="E53" s="52">
        <v>0</v>
      </c>
      <c r="F53" s="52">
        <v>0</v>
      </c>
      <c r="G53" s="52">
        <v>0</v>
      </c>
      <c r="H53" s="51">
        <v>473545.99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1389561.05</v>
      </c>
      <c r="Q53"/>
    </row>
    <row r="54" spans="1:18" ht="18.75" customHeight="1">
      <c r="A54" s="26" t="s">
        <v>61</v>
      </c>
      <c r="B54" s="52">
        <v>0</v>
      </c>
      <c r="C54" s="52">
        <v>0</v>
      </c>
      <c r="D54" s="52">
        <v>0</v>
      </c>
      <c r="E54" s="31">
        <v>495626.1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495626.1</v>
      </c>
      <c r="R54"/>
    </row>
    <row r="55" spans="1:19" ht="18.75" customHeight="1">
      <c r="A55" s="26" t="s">
        <v>62</v>
      </c>
      <c r="B55" s="52">
        <v>0</v>
      </c>
      <c r="C55" s="52">
        <v>0</v>
      </c>
      <c r="D55" s="52">
        <v>0</v>
      </c>
      <c r="E55" s="52">
        <v>0</v>
      </c>
      <c r="F55" s="31">
        <v>1043565.06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1043565.06</v>
      </c>
      <c r="S55"/>
    </row>
    <row r="56" spans="1:20" ht="18.75" customHeight="1">
      <c r="A56" s="26" t="s">
        <v>63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1846792.49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1846792.49</v>
      </c>
      <c r="T56"/>
    </row>
    <row r="57" spans="1:21" ht="18.75" customHeight="1">
      <c r="A57" s="26" t="s">
        <v>64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1488905.92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1488905.92</v>
      </c>
      <c r="U57"/>
    </row>
    <row r="58" spans="1:22" ht="18.75" customHeight="1">
      <c r="A58" s="26" t="s">
        <v>65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1010673.39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1010673.39</v>
      </c>
      <c r="V58"/>
    </row>
    <row r="59" spans="1:23" ht="18.75" customHeight="1">
      <c r="A59" s="26" t="s">
        <v>66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1829991.92</v>
      </c>
      <c r="L59" s="31">
        <v>1769030.7</v>
      </c>
      <c r="M59" s="52">
        <v>0</v>
      </c>
      <c r="N59" s="52">
        <v>0</v>
      </c>
      <c r="O59" s="36">
        <f t="shared" si="13"/>
        <v>3599022.62</v>
      </c>
      <c r="P59"/>
      <c r="W59"/>
    </row>
    <row r="60" spans="1:25" ht="18.75" customHeight="1">
      <c r="A60" s="26" t="s">
        <v>67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876460.13</v>
      </c>
      <c r="N60" s="52">
        <v>0</v>
      </c>
      <c r="O60" s="36">
        <f t="shared" si="13"/>
        <v>876460.13</v>
      </c>
      <c r="R60"/>
      <c r="Y60"/>
    </row>
    <row r="61" spans="1:26" ht="18.75" customHeight="1">
      <c r="A61" s="38" t="s">
        <v>68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264734.14</v>
      </c>
      <c r="O61" s="55">
        <f t="shared" si="13"/>
        <v>264734.14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2020-09-28T13:18:42Z</dcterms:modified>
  <cp:category/>
  <cp:version/>
  <cp:contentType/>
  <cp:contentStatus/>
</cp:coreProperties>
</file>