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<sst xmlns="http://schemas.openxmlformats.org/spreadsheetml/2006/main" count="79" uniqueCount="76">
  <si>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</si>
  <si>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</si>
  <si>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</si>
  <si>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</si>
  <si>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</si>
  <si>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</si>
  <si>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</si>
  <si>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</si>
  <si>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</si>
  <si>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</si>
  <si>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</si>
  <si>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</si>
  <si>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</si>
  <si>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</si>
  <si>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</si>
  <si>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</si>
  <si>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</si>
  <si>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</si>
  <si>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</si>
  <si>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</si>
  <si>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</si>
  <si>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</si>
  <si>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</si>
  <si>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</si>
  <si>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</si>
  <si>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</si>
  <si>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</si>
  <si>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</si>
  <si>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</si>
  <si>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</si>
  <si>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</si>
  <si>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</si>
  <si>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</si>
  <si>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</si>
  <si>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</si>
  <si>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</si>
  <si>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</si>
  <si>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</si>
  <si>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</si>
  <si>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</si>
  <si>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</si>
  <si>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</si>
  <si>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</si>
  <si>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</si>
  <si>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</si>
  <si>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</si>
  <si>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</si>
  <si>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</si>
  <si>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</si>
  <si>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</si>
  <si>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</si>
  <si>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</si>
  <si>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</si>
  <si>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</si>
  <si>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</si>
  <si>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</si>
  <si>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</si>
  <si>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</si>
  <si>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</si>
  <si>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</si>
  <si>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</si>
  <si>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</si>
  <si>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</si>
  <si>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</si>
  <si>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</si>
  <si>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</si>
  <si>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</si>
  <si>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</si>
  <si>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</si>
  <si>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</si>
  <si>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</si>
  <si>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</si>
  <si>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</si>
  <si>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</si>
  <si>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</si>
  <si>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08/09/20 - VENCIMENTO 15/09/20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</si>
</sst>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287736</v>
      </c>
      <c r="C7" s="9">
        <f t="shared" si="0"/>
        <v>198961</v>
      </c>
      <c r="D7" s="9">
        <f t="shared" si="0"/>
        <v>224506</v>
      </c>
      <c r="E7" s="9">
        <f t="shared" si="0"/>
        <v>47158</v>
      </c>
      <c r="F7" s="9">
        <f t="shared" si="0"/>
        <v>147043</v>
      </c>
      <c r="G7" s="9">
        <f t="shared" si="0"/>
        <v>204235</v>
      </c>
      <c r="H7" s="9">
        <f t="shared" si="0"/>
        <v>41483</v>
      </c>
      <c r="I7" s="9">
        <f t="shared" si="0"/>
        <v>202982</v>
      </c>
      <c r="J7" s="9">
        <f t="shared" si="0"/>
        <v>183094</v>
      </c>
      <c r="K7" s="9">
        <f t="shared" si="0"/>
        <v>255240</v>
      </c>
      <c r="L7" s="9">
        <f t="shared" si="0"/>
        <v>204861</v>
      </c>
      <c r="M7" s="9">
        <f t="shared" si="0"/>
        <v>85205</v>
      </c>
      <c r="N7" s="9">
        <f t="shared" si="0"/>
        <v>55529</v>
      </c>
      <c r="O7" s="9">
        <f t="shared" si="0"/>
        <v>2138033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15197</v>
      </c>
      <c r="C8" s="11">
        <f t="shared" si="1"/>
        <v>13229</v>
      </c>
      <c r="D8" s="11">
        <f t="shared" si="1"/>
        <v>11456</v>
      </c>
      <c r="E8" s="11">
        <f t="shared" si="1"/>
        <v>2085</v>
      </c>
      <c r="F8" s="11">
        <f t="shared" si="1"/>
        <v>7263</v>
      </c>
      <c r="G8" s="11">
        <f t="shared" si="1"/>
        <v>10347</v>
      </c>
      <c r="H8" s="11">
        <f t="shared" si="1"/>
        <v>2631</v>
      </c>
      <c r="I8" s="11">
        <f t="shared" si="1"/>
        <v>13626</v>
      </c>
      <c r="J8" s="11">
        <f t="shared" si="1"/>
        <v>10692</v>
      </c>
      <c r="K8" s="11">
        <f t="shared" si="1"/>
        <v>9932</v>
      </c>
      <c r="L8" s="11">
        <f t="shared" si="1"/>
        <v>8840</v>
      </c>
      <c r="M8" s="11">
        <f t="shared" si="1"/>
        <v>3915</v>
      </c>
      <c r="N8" s="11">
        <f t="shared" si="1"/>
        <v>3677</v>
      </c>
      <c r="O8" s="11">
        <f t="shared" si="1"/>
        <v>112890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15197</v>
      </c>
      <c r="C9" s="11">
        <v>13229</v>
      </c>
      <c r="D9" s="11">
        <v>11456</v>
      </c>
      <c r="E9" s="11">
        <v>2085</v>
      </c>
      <c r="F9" s="11">
        <v>7263</v>
      </c>
      <c r="G9" s="11">
        <v>10347</v>
      </c>
      <c r="H9" s="11">
        <v>2630</v>
      </c>
      <c r="I9" s="11">
        <v>13624</v>
      </c>
      <c r="J9" s="11">
        <v>10692</v>
      </c>
      <c r="K9" s="11">
        <v>9926</v>
      </c>
      <c r="L9" s="11">
        <v>8840</v>
      </c>
      <c r="M9" s="11">
        <v>3912</v>
      </c>
      <c r="N9" s="11">
        <v>3677</v>
      </c>
      <c r="O9" s="11">
        <f>SUM(B9:N9)</f>
        <v>112878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2</v>
      </c>
      <c r="J10" s="13">
        <v>0</v>
      </c>
      <c r="K10" s="13">
        <v>6</v>
      </c>
      <c r="L10" s="13">
        <v>0</v>
      </c>
      <c r="M10" s="13">
        <v>3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272539</v>
      </c>
      <c r="C11" s="13">
        <v>185732</v>
      </c>
      <c r="D11" s="13">
        <v>213050</v>
      </c>
      <c r="E11" s="13">
        <v>45073</v>
      </c>
      <c r="F11" s="13">
        <v>139780</v>
      </c>
      <c r="G11" s="13">
        <v>193888</v>
      </c>
      <c r="H11" s="13">
        <v>38852</v>
      </c>
      <c r="I11" s="13">
        <v>189356</v>
      </c>
      <c r="J11" s="13">
        <v>172402</v>
      </c>
      <c r="K11" s="13">
        <v>245308</v>
      </c>
      <c r="L11" s="13">
        <v>196021</v>
      </c>
      <c r="M11" s="13">
        <v>81290</v>
      </c>
      <c r="N11" s="13">
        <v>51852</v>
      </c>
      <c r="O11" s="11">
        <f>SUM(B11:N11)</f>
        <v>2025143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1.500275863457195</v>
      </c>
      <c r="C15" s="19">
        <v>1.593851765786486</v>
      </c>
      <c r="D15" s="19">
        <v>1.415565393349919</v>
      </c>
      <c r="E15" s="19">
        <v>1.114570910728505</v>
      </c>
      <c r="F15" s="19">
        <v>2.008405434696231</v>
      </c>
      <c r="G15" s="19">
        <v>2.442851324828908</v>
      </c>
      <c r="H15" s="19">
        <v>1.83754158342507</v>
      </c>
      <c r="I15" s="19">
        <v>1.52406544922234</v>
      </c>
      <c r="J15" s="19">
        <v>1.612045186955946</v>
      </c>
      <c r="K15" s="19">
        <v>1.499737591866753</v>
      </c>
      <c r="L15" s="19">
        <v>1.502237208109309</v>
      </c>
      <c r="M15" s="19">
        <v>1.674932022322013</v>
      </c>
      <c r="N15" s="19">
        <v>1.648345668145646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990611.34</v>
      </c>
      <c r="C17" s="24">
        <f aca="true" t="shared" si="2" ref="C17:N17">C18+C19+C20+C21+C22+C23+C24+C25</f>
        <v>762034.48</v>
      </c>
      <c r="D17" s="24">
        <f t="shared" si="2"/>
        <v>636760.31</v>
      </c>
      <c r="E17" s="24">
        <f t="shared" si="2"/>
        <v>185018.59</v>
      </c>
      <c r="F17" s="24">
        <f t="shared" si="2"/>
        <v>690133.63</v>
      </c>
      <c r="G17" s="24">
        <f t="shared" si="2"/>
        <v>961373.09</v>
      </c>
      <c r="H17" s="24">
        <f t="shared" si="2"/>
        <v>191484.49</v>
      </c>
      <c r="I17" s="24">
        <f t="shared" si="2"/>
        <v>727584.1100000001</v>
      </c>
      <c r="J17" s="24">
        <f t="shared" si="2"/>
        <v>691704.39</v>
      </c>
      <c r="K17" s="24">
        <f t="shared" si="2"/>
        <v>865065.0700000001</v>
      </c>
      <c r="L17" s="24">
        <f t="shared" si="2"/>
        <v>794124.95</v>
      </c>
      <c r="M17" s="24">
        <f t="shared" si="2"/>
        <v>427546.82000000007</v>
      </c>
      <c r="N17" s="24">
        <f t="shared" si="2"/>
        <v>241271.59999999998</v>
      </c>
      <c r="O17" s="24">
        <f>O18+O19+O20+O21+O22+O23+O24+O25</f>
        <v>8164712.870000002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642859.77</v>
      </c>
      <c r="C18" s="30">
        <f t="shared" si="3"/>
        <v>459102.51</v>
      </c>
      <c r="D18" s="30">
        <f t="shared" si="3"/>
        <v>454220.54</v>
      </c>
      <c r="E18" s="30">
        <f t="shared" si="3"/>
        <v>163218.55</v>
      </c>
      <c r="F18" s="30">
        <f t="shared" si="3"/>
        <v>344698.2</v>
      </c>
      <c r="G18" s="30">
        <f t="shared" si="3"/>
        <v>393581.27</v>
      </c>
      <c r="H18" s="30">
        <f t="shared" si="3"/>
        <v>107187.92</v>
      </c>
      <c r="I18" s="30">
        <f t="shared" si="3"/>
        <v>464666.39</v>
      </c>
      <c r="J18" s="30">
        <f t="shared" si="3"/>
        <v>421866.89</v>
      </c>
      <c r="K18" s="30">
        <f t="shared" si="3"/>
        <v>556270.06</v>
      </c>
      <c r="L18" s="30">
        <f t="shared" si="3"/>
        <v>508137.22</v>
      </c>
      <c r="M18" s="30">
        <f t="shared" si="3"/>
        <v>244154.93</v>
      </c>
      <c r="N18" s="30">
        <f t="shared" si="3"/>
        <v>143797.9</v>
      </c>
      <c r="O18" s="30">
        <f aca="true" t="shared" si="4" ref="O18:O25">SUM(B18:N18)</f>
        <v>4903762.15</v>
      </c>
    </row>
    <row r="19" spans="1:23" ht="18.75" customHeight="1">
      <c r="A19" s="26" t="s">
        <v>35</v>
      </c>
      <c r="B19" s="30">
        <f>IF(B15&lt;&gt;0,ROUND((B15-1)*B18,2),0)</f>
        <v>321607.23</v>
      </c>
      <c r="C19" s="30">
        <f aca="true" t="shared" si="5" ref="C19:N19">IF(C15&lt;&gt;0,ROUND((C15-1)*C18,2),0)</f>
        <v>272638.84</v>
      </c>
      <c r="D19" s="30">
        <f t="shared" si="5"/>
        <v>188758.34</v>
      </c>
      <c r="E19" s="30">
        <f t="shared" si="5"/>
        <v>18700.1</v>
      </c>
      <c r="F19" s="30">
        <f t="shared" si="5"/>
        <v>347595.54</v>
      </c>
      <c r="G19" s="30">
        <f t="shared" si="5"/>
        <v>567879.26</v>
      </c>
      <c r="H19" s="30">
        <f t="shared" si="5"/>
        <v>89774.34</v>
      </c>
      <c r="I19" s="30">
        <f t="shared" si="5"/>
        <v>243515.6</v>
      </c>
      <c r="J19" s="30">
        <f t="shared" si="5"/>
        <v>258201.6</v>
      </c>
      <c r="K19" s="30">
        <f t="shared" si="5"/>
        <v>277989.06</v>
      </c>
      <c r="L19" s="30">
        <f t="shared" si="5"/>
        <v>255205.42</v>
      </c>
      <c r="M19" s="30">
        <f t="shared" si="5"/>
        <v>164787.98</v>
      </c>
      <c r="N19" s="30">
        <f t="shared" si="5"/>
        <v>93230.75</v>
      </c>
      <c r="O19" s="30">
        <f t="shared" si="4"/>
        <v>3099884.06</v>
      </c>
      <c r="W19" s="62"/>
    </row>
    <row r="20" spans="1:15" ht="18.75" customHeight="1">
      <c r="A20" s="26" t="s">
        <v>36</v>
      </c>
      <c r="B20" s="30">
        <v>32049.67</v>
      </c>
      <c r="C20" s="30">
        <v>24031.22</v>
      </c>
      <c r="D20" s="30">
        <v>11216.27</v>
      </c>
      <c r="E20" s="30">
        <v>4682.7</v>
      </c>
      <c r="F20" s="30">
        <v>13887.59</v>
      </c>
      <c r="G20" s="30">
        <v>20583.11</v>
      </c>
      <c r="H20" s="30">
        <v>3454.74</v>
      </c>
      <c r="I20" s="30">
        <v>14150.63</v>
      </c>
      <c r="J20" s="30">
        <v>21190.91</v>
      </c>
      <c r="K20" s="30">
        <v>31307.19</v>
      </c>
      <c r="L20" s="30">
        <v>29144.2</v>
      </c>
      <c r="M20" s="30">
        <v>11708.33</v>
      </c>
      <c r="N20" s="30">
        <v>6515.88</v>
      </c>
      <c r="O20" s="30">
        <f t="shared" si="4"/>
        <v>223922.44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1367.99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13679.9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-78.93</v>
      </c>
      <c r="C23" s="30">
        <v>-543.41</v>
      </c>
      <c r="D23" s="30">
        <v>-1581.4</v>
      </c>
      <c r="E23" s="30">
        <v>0</v>
      </c>
      <c r="F23" s="30">
        <v>-1287.52</v>
      </c>
      <c r="G23" s="30">
        <v>-434.15</v>
      </c>
      <c r="H23" s="30">
        <v>-1430.89</v>
      </c>
      <c r="I23" s="30">
        <v>-629.6</v>
      </c>
      <c r="J23" s="30">
        <v>-2233.56</v>
      </c>
      <c r="K23" s="30">
        <v>-70.33</v>
      </c>
      <c r="L23" s="30">
        <v>-863.17</v>
      </c>
      <c r="M23" s="30">
        <v>-70.63</v>
      </c>
      <c r="N23" s="30">
        <v>0</v>
      </c>
      <c r="O23" s="30">
        <f t="shared" si="4"/>
        <v>-9223.59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-45120</v>
      </c>
      <c r="C24" s="30">
        <v>-32820.38</v>
      </c>
      <c r="D24" s="30">
        <v>-29187</v>
      </c>
      <c r="E24" s="30">
        <v>-8427.6</v>
      </c>
      <c r="F24" s="30">
        <v>-30697.95</v>
      </c>
      <c r="G24" s="30">
        <v>-40767.5</v>
      </c>
      <c r="H24" s="30">
        <v>-7501.62</v>
      </c>
      <c r="I24" s="30">
        <v>-30654.45</v>
      </c>
      <c r="J24" s="30">
        <v>-30751.08</v>
      </c>
      <c r="K24" s="30">
        <v>-37611.48</v>
      </c>
      <c r="L24" s="30">
        <v>-34600.77</v>
      </c>
      <c r="M24" s="30">
        <v>-18498.48</v>
      </c>
      <c r="N24" s="30">
        <v>-10834.5</v>
      </c>
      <c r="O24" s="30">
        <f t="shared" si="4"/>
        <v>-357472.81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36557.62</v>
      </c>
      <c r="C25" s="30">
        <v>36889.72</v>
      </c>
      <c r="D25" s="30">
        <v>13333.56</v>
      </c>
      <c r="E25" s="30">
        <v>6844.84</v>
      </c>
      <c r="F25" s="30">
        <v>14569.78</v>
      </c>
      <c r="G25" s="30">
        <v>19163.11</v>
      </c>
      <c r="H25" s="30">
        <v>0</v>
      </c>
      <c r="I25" s="30">
        <v>36535.54</v>
      </c>
      <c r="J25" s="30">
        <v>22061.64</v>
      </c>
      <c r="K25" s="30">
        <v>35812.58</v>
      </c>
      <c r="L25" s="30">
        <v>35734.06</v>
      </c>
      <c r="M25" s="30">
        <v>25464.69</v>
      </c>
      <c r="N25" s="30">
        <v>7193.58</v>
      </c>
      <c r="O25" s="30">
        <f t="shared" si="4"/>
        <v>290160.72000000003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-66866.8</v>
      </c>
      <c r="C27" s="30">
        <f>+C28+C30+C41+C42+C45-C46</f>
        <v>-58207.6</v>
      </c>
      <c r="D27" s="30">
        <f t="shared" si="6"/>
        <v>-50406.4</v>
      </c>
      <c r="E27" s="30">
        <f t="shared" si="6"/>
        <v>-9174</v>
      </c>
      <c r="F27" s="30">
        <f t="shared" si="6"/>
        <v>-31957.2</v>
      </c>
      <c r="G27" s="30">
        <f t="shared" si="6"/>
        <v>-45526.8</v>
      </c>
      <c r="H27" s="30">
        <f t="shared" si="6"/>
        <v>-11572</v>
      </c>
      <c r="I27" s="30">
        <f t="shared" si="6"/>
        <v>-59945.6</v>
      </c>
      <c r="J27" s="30">
        <f t="shared" si="6"/>
        <v>-47044.8</v>
      </c>
      <c r="K27" s="30">
        <f t="shared" si="6"/>
        <v>-43674.4</v>
      </c>
      <c r="L27" s="30">
        <f t="shared" si="6"/>
        <v>-38896</v>
      </c>
      <c r="M27" s="30">
        <f t="shared" si="6"/>
        <v>-17212.8</v>
      </c>
      <c r="N27" s="30">
        <f t="shared" si="6"/>
        <v>-16178.8</v>
      </c>
      <c r="O27" s="30">
        <f t="shared" si="6"/>
        <v>-496663.19999999995</v>
      </c>
    </row>
    <row r="28" spans="1:15" ht="18.75" customHeight="1">
      <c r="A28" s="26" t="s">
        <v>40</v>
      </c>
      <c r="B28" s="31">
        <f>+B29</f>
        <v>-66866.8</v>
      </c>
      <c r="C28" s="31">
        <f>+C29</f>
        <v>-58207.6</v>
      </c>
      <c r="D28" s="31">
        <f aca="true" t="shared" si="7" ref="D28:O28">+D29</f>
        <v>-50406.4</v>
      </c>
      <c r="E28" s="31">
        <f t="shared" si="7"/>
        <v>-9174</v>
      </c>
      <c r="F28" s="31">
        <f t="shared" si="7"/>
        <v>-31957.2</v>
      </c>
      <c r="G28" s="31">
        <f t="shared" si="7"/>
        <v>-45526.8</v>
      </c>
      <c r="H28" s="31">
        <f t="shared" si="7"/>
        <v>-11572</v>
      </c>
      <c r="I28" s="31">
        <f t="shared" si="7"/>
        <v>-59945.6</v>
      </c>
      <c r="J28" s="31">
        <f t="shared" si="7"/>
        <v>-47044.8</v>
      </c>
      <c r="K28" s="31">
        <f t="shared" si="7"/>
        <v>-43674.4</v>
      </c>
      <c r="L28" s="31">
        <f t="shared" si="7"/>
        <v>-38896</v>
      </c>
      <c r="M28" s="31">
        <f t="shared" si="7"/>
        <v>-17212.8</v>
      </c>
      <c r="N28" s="31">
        <f t="shared" si="7"/>
        <v>-16178.8</v>
      </c>
      <c r="O28" s="31">
        <f t="shared" si="7"/>
        <v>-496663.19999999995</v>
      </c>
    </row>
    <row r="29" spans="1:26" ht="18.75" customHeight="1">
      <c r="A29" s="27" t="s">
        <v>41</v>
      </c>
      <c r="B29" s="16">
        <f>ROUND((-B9)*$G$3,2)</f>
        <v>-66866.8</v>
      </c>
      <c r="C29" s="16">
        <f aca="true" t="shared" si="8" ref="C29:N29">ROUND((-C9)*$G$3,2)</f>
        <v>-58207.6</v>
      </c>
      <c r="D29" s="16">
        <f t="shared" si="8"/>
        <v>-50406.4</v>
      </c>
      <c r="E29" s="16">
        <f t="shared" si="8"/>
        <v>-9174</v>
      </c>
      <c r="F29" s="16">
        <f t="shared" si="8"/>
        <v>-31957.2</v>
      </c>
      <c r="G29" s="16">
        <f t="shared" si="8"/>
        <v>-45526.8</v>
      </c>
      <c r="H29" s="16">
        <f t="shared" si="8"/>
        <v>-11572</v>
      </c>
      <c r="I29" s="16">
        <f t="shared" si="8"/>
        <v>-59945.6</v>
      </c>
      <c r="J29" s="16">
        <f t="shared" si="8"/>
        <v>-47044.8</v>
      </c>
      <c r="K29" s="16">
        <f t="shared" si="8"/>
        <v>-43674.4</v>
      </c>
      <c r="L29" s="16">
        <f t="shared" si="8"/>
        <v>-38896</v>
      </c>
      <c r="M29" s="16">
        <f t="shared" si="8"/>
        <v>-17212.8</v>
      </c>
      <c r="N29" s="16">
        <f t="shared" si="8"/>
        <v>-16178.8</v>
      </c>
      <c r="O29" s="32">
        <f aca="true" t="shared" si="9" ref="O29:O46">SUM(B29:N29)</f>
        <v>-496663.19999999995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923744.5399999999</v>
      </c>
      <c r="C44" s="36">
        <f t="shared" si="11"/>
        <v>703826.88</v>
      </c>
      <c r="D44" s="36">
        <f t="shared" si="11"/>
        <v>586353.91</v>
      </c>
      <c r="E44" s="36">
        <f t="shared" si="11"/>
        <v>175844.59</v>
      </c>
      <c r="F44" s="36">
        <f t="shared" si="11"/>
        <v>658176.43</v>
      </c>
      <c r="G44" s="36">
        <f t="shared" si="11"/>
        <v>915846.2899999999</v>
      </c>
      <c r="H44" s="36">
        <f t="shared" si="11"/>
        <v>179912.49</v>
      </c>
      <c r="I44" s="36">
        <f t="shared" si="11"/>
        <v>667638.5100000001</v>
      </c>
      <c r="J44" s="36">
        <f t="shared" si="11"/>
        <v>644659.59</v>
      </c>
      <c r="K44" s="36">
        <f t="shared" si="11"/>
        <v>821390.67</v>
      </c>
      <c r="L44" s="36">
        <f t="shared" si="11"/>
        <v>755228.95</v>
      </c>
      <c r="M44" s="36">
        <f t="shared" si="11"/>
        <v>410334.0200000001</v>
      </c>
      <c r="N44" s="36">
        <f t="shared" si="11"/>
        <v>225092.8</v>
      </c>
      <c r="O44" s="36">
        <f>SUM(B44:N44)</f>
        <v>7668049.67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923744.54</v>
      </c>
      <c r="C50" s="51">
        <f t="shared" si="12"/>
        <v>703826.87</v>
      </c>
      <c r="D50" s="51">
        <f t="shared" si="12"/>
        <v>586353.91</v>
      </c>
      <c r="E50" s="51">
        <f t="shared" si="12"/>
        <v>175844.59</v>
      </c>
      <c r="F50" s="51">
        <f t="shared" si="12"/>
        <v>658176.43</v>
      </c>
      <c r="G50" s="51">
        <f t="shared" si="12"/>
        <v>915846.28</v>
      </c>
      <c r="H50" s="51">
        <f t="shared" si="12"/>
        <v>179912.5</v>
      </c>
      <c r="I50" s="51">
        <f t="shared" si="12"/>
        <v>667638.52</v>
      </c>
      <c r="J50" s="51">
        <f t="shared" si="12"/>
        <v>644659.58</v>
      </c>
      <c r="K50" s="51">
        <f t="shared" si="12"/>
        <v>821390.66</v>
      </c>
      <c r="L50" s="51">
        <f t="shared" si="12"/>
        <v>755228.96</v>
      </c>
      <c r="M50" s="51">
        <f t="shared" si="12"/>
        <v>410334.02</v>
      </c>
      <c r="N50" s="51">
        <f t="shared" si="12"/>
        <v>225092.79</v>
      </c>
      <c r="O50" s="36">
        <f t="shared" si="12"/>
        <v>7668049.650000001</v>
      </c>
      <c r="Q50"/>
    </row>
    <row r="51" spans="1:18" ht="18.75" customHeight="1">
      <c r="A51" s="26" t="s">
        <v>59</v>
      </c>
      <c r="B51" s="51">
        <v>772922.76</v>
      </c>
      <c r="C51" s="51">
        <v>517084.47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1290007.23</v>
      </c>
      <c r="P51"/>
      <c r="Q51"/>
      <c r="R51" s="43"/>
    </row>
    <row r="52" spans="1:16" ht="18.75" customHeight="1">
      <c r="A52" s="26" t="s">
        <v>60</v>
      </c>
      <c r="B52" s="51">
        <v>150821.78</v>
      </c>
      <c r="C52" s="51">
        <v>186742.4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337564.18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586353.91</v>
      </c>
      <c r="E53" s="52">
        <v>0</v>
      </c>
      <c r="F53" s="52">
        <v>0</v>
      </c>
      <c r="G53" s="52">
        <v>0</v>
      </c>
      <c r="H53" s="51">
        <v>179912.5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766266.41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175844.59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175844.59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658176.43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658176.43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915846.28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915846.28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667638.52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667638.52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644659.58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644659.58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821390.66</v>
      </c>
      <c r="L59" s="31">
        <v>755228.96</v>
      </c>
      <c r="M59" s="52">
        <v>0</v>
      </c>
      <c r="N59" s="52">
        <v>0</v>
      </c>
      <c r="O59" s="36">
        <f t="shared" si="13"/>
        <v>1576619.62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410334.02</v>
      </c>
      <c r="N60" s="52">
        <v>0</v>
      </c>
      <c r="O60" s="36">
        <f t="shared" si="13"/>
        <v>410334.02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225092.79</v>
      </c>
      <c r="O61" s="55">
        <f t="shared" si="13"/>
        <v>225092.79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2020-09-14T17:54:30Z</dcterms:modified>
  <cp:category/>
  <cp:version/>
  <cp:contentType/>
  <cp:contentStatus/>
</cp:coreProperties>
</file>