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<sst xmlns="http://schemas.openxmlformats.org/spreadsheetml/2006/main" count="79" uniqueCount="76">
  <si>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</si>
  <si>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</si>
  <si>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</si>
  <si>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</si>
  <si>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</si>
  <si>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</si>
  <si>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</si>
  <si>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</si>
  <si>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</si>
  <si>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</si>
  <si>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</si>
  <si>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</si>
  <si>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</si>
  <si>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</si>
  <si>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</si>
  <si>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</si>
  <si>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</si>
  <si>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</si>
  <si>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</si>
  <si>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</si>
  <si>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</si>
  <si>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</si>
  <si>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</si>
  <si>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</si>
  <si>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</si>
  <si>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</si>
  <si>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</si>
  <si>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</si>
  <si>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</si>
  <si>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</si>
  <si>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</si>
  <si>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</si>
  <si>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</si>
  <si>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</si>
  <si>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</si>
  <si>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</si>
  <si>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</si>
  <si>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</si>
  <si>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</si>
  <si>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</si>
  <si>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</si>
  <si>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</si>
  <si>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</si>
  <si>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</si>
  <si>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</si>
  <si>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</si>
  <si>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</si>
  <si>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</si>
  <si>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</si>
  <si>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</si>
  <si>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</si>
  <si>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</si>
  <si>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</si>
  <si>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</si>
  <si>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</si>
  <si>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</si>
  <si>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</si>
  <si>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</si>
  <si>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</si>
  <si>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</si>
  <si>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</si>
  <si>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</si>
  <si>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</si>
  <si>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</si>
  <si>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</si>
  <si>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</si>
  <si>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</si>
  <si>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</si>
  <si>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</si>
  <si>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</si>
  <si>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</si>
  <si>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</si>
  <si>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</si>
  <si>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</si>
  <si>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</si>
  <si>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05/09/20 - VENCIMENTO 14/09/20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</si>
</sst>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217011</v>
      </c>
      <c r="C7" s="9">
        <f t="shared" si="0"/>
        <v>134617</v>
      </c>
      <c r="D7" s="9">
        <f t="shared" si="0"/>
        <v>173313</v>
      </c>
      <c r="E7" s="9">
        <f t="shared" si="0"/>
        <v>34430</v>
      </c>
      <c r="F7" s="9">
        <f t="shared" si="0"/>
        <v>103125</v>
      </c>
      <c r="G7" s="9">
        <f t="shared" si="0"/>
        <v>130006</v>
      </c>
      <c r="H7" s="9">
        <f t="shared" si="0"/>
        <v>25583</v>
      </c>
      <c r="I7" s="9">
        <f t="shared" si="0"/>
        <v>145253</v>
      </c>
      <c r="J7" s="9">
        <f t="shared" si="0"/>
        <v>131637</v>
      </c>
      <c r="K7" s="9">
        <f t="shared" si="0"/>
        <v>188730</v>
      </c>
      <c r="L7" s="9">
        <f t="shared" si="0"/>
        <v>154227</v>
      </c>
      <c r="M7" s="9">
        <f t="shared" si="0"/>
        <v>56692</v>
      </c>
      <c r="N7" s="9">
        <f t="shared" si="0"/>
        <v>36406</v>
      </c>
      <c r="O7" s="9">
        <f t="shared" si="0"/>
        <v>1531030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13625</v>
      </c>
      <c r="C8" s="11">
        <f t="shared" si="1"/>
        <v>11224</v>
      </c>
      <c r="D8" s="11">
        <f t="shared" si="1"/>
        <v>11225</v>
      </c>
      <c r="E8" s="11">
        <f t="shared" si="1"/>
        <v>1845</v>
      </c>
      <c r="F8" s="11">
        <f t="shared" si="1"/>
        <v>6510</v>
      </c>
      <c r="G8" s="11">
        <f t="shared" si="1"/>
        <v>8084</v>
      </c>
      <c r="H8" s="11">
        <f t="shared" si="1"/>
        <v>2059</v>
      </c>
      <c r="I8" s="11">
        <f t="shared" si="1"/>
        <v>12216</v>
      </c>
      <c r="J8" s="11">
        <f t="shared" si="1"/>
        <v>9560</v>
      </c>
      <c r="K8" s="11">
        <f t="shared" si="1"/>
        <v>9489</v>
      </c>
      <c r="L8" s="11">
        <f t="shared" si="1"/>
        <v>8269</v>
      </c>
      <c r="M8" s="11">
        <f t="shared" si="1"/>
        <v>2905</v>
      </c>
      <c r="N8" s="11">
        <f t="shared" si="1"/>
        <v>2974</v>
      </c>
      <c r="O8" s="11">
        <f t="shared" si="1"/>
        <v>99985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13625</v>
      </c>
      <c r="C9" s="11">
        <v>11224</v>
      </c>
      <c r="D9" s="11">
        <v>11225</v>
      </c>
      <c r="E9" s="11">
        <v>1845</v>
      </c>
      <c r="F9" s="11">
        <v>6510</v>
      </c>
      <c r="G9" s="11">
        <v>8084</v>
      </c>
      <c r="H9" s="11">
        <v>2059</v>
      </c>
      <c r="I9" s="11">
        <v>12216</v>
      </c>
      <c r="J9" s="11">
        <v>9560</v>
      </c>
      <c r="K9" s="11">
        <v>9481</v>
      </c>
      <c r="L9" s="11">
        <v>8269</v>
      </c>
      <c r="M9" s="11">
        <v>2904</v>
      </c>
      <c r="N9" s="11">
        <v>2974</v>
      </c>
      <c r="O9" s="11">
        <f>SUM(B9:N9)</f>
        <v>99976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8</v>
      </c>
      <c r="L10" s="13">
        <v>0</v>
      </c>
      <c r="M10" s="13">
        <v>1</v>
      </c>
      <c r="N10" s="13">
        <v>0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203386</v>
      </c>
      <c r="C11" s="13">
        <v>123393</v>
      </c>
      <c r="D11" s="13">
        <v>162088</v>
      </c>
      <c r="E11" s="13">
        <v>32585</v>
      </c>
      <c r="F11" s="13">
        <v>96615</v>
      </c>
      <c r="G11" s="13">
        <v>121922</v>
      </c>
      <c r="H11" s="13">
        <v>23524</v>
      </c>
      <c r="I11" s="13">
        <v>133037</v>
      </c>
      <c r="J11" s="13">
        <v>122077</v>
      </c>
      <c r="K11" s="13">
        <v>179241</v>
      </c>
      <c r="L11" s="13">
        <v>145958</v>
      </c>
      <c r="M11" s="13">
        <v>53787</v>
      </c>
      <c r="N11" s="13">
        <v>33432</v>
      </c>
      <c r="O11" s="11">
        <f>SUM(B11:N11)</f>
        <v>1431045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1.458890406479346</v>
      </c>
      <c r="C15" s="19">
        <v>1.570522645363126</v>
      </c>
      <c r="D15" s="19">
        <v>1.48555078689785</v>
      </c>
      <c r="E15" s="19">
        <v>1.097393422540987</v>
      </c>
      <c r="F15" s="19">
        <v>2.030359223066893</v>
      </c>
      <c r="G15" s="19">
        <v>2.158452090638188</v>
      </c>
      <c r="H15" s="19">
        <v>1.957320021339024</v>
      </c>
      <c r="I15" s="19">
        <v>1.505907190335669</v>
      </c>
      <c r="J15" s="19">
        <v>1.576374109594279</v>
      </c>
      <c r="K15" s="19">
        <v>1.50109671177227</v>
      </c>
      <c r="L15" s="19">
        <v>1.541793514891741</v>
      </c>
      <c r="M15" s="19">
        <v>1.671368755880492</v>
      </c>
      <c r="N15" s="19">
        <v>1.628464196944567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727722.1599999999</v>
      </c>
      <c r="C17" s="24">
        <f aca="true" t="shared" si="2" ref="C17:N17">C18+C19+C20+C21+C22+C23+C24+C25</f>
        <v>513956.0199999999</v>
      </c>
      <c r="D17" s="24">
        <f t="shared" si="2"/>
        <v>512733.4099999999</v>
      </c>
      <c r="E17" s="24">
        <f t="shared" si="2"/>
        <v>133823.5</v>
      </c>
      <c r="F17" s="24">
        <f t="shared" si="2"/>
        <v>485582.69999999995</v>
      </c>
      <c r="G17" s="24">
        <f t="shared" si="2"/>
        <v>535158.66</v>
      </c>
      <c r="H17" s="24">
        <f t="shared" si="2"/>
        <v>123374.59999999999</v>
      </c>
      <c r="I17" s="24">
        <f t="shared" si="2"/>
        <v>518371.2199999999</v>
      </c>
      <c r="J17" s="24">
        <f t="shared" si="2"/>
        <v>482625.18</v>
      </c>
      <c r="K17" s="24">
        <f t="shared" si="2"/>
        <v>640632.4799999999</v>
      </c>
      <c r="L17" s="24">
        <f t="shared" si="2"/>
        <v>615488.6200000001</v>
      </c>
      <c r="M17" s="24">
        <f t="shared" si="2"/>
        <v>285564.36</v>
      </c>
      <c r="N17" s="24">
        <f t="shared" si="2"/>
        <v>154864.68999999997</v>
      </c>
      <c r="O17" s="24">
        <f>O18+O19+O20+O21+O22+O23+O24+O25</f>
        <v>5729897.600000001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484845.98</v>
      </c>
      <c r="C18" s="30">
        <f t="shared" si="3"/>
        <v>310628.73</v>
      </c>
      <c r="D18" s="30">
        <f t="shared" si="3"/>
        <v>350646.86</v>
      </c>
      <c r="E18" s="30">
        <f t="shared" si="3"/>
        <v>119165.67</v>
      </c>
      <c r="F18" s="30">
        <f t="shared" si="3"/>
        <v>241745.63</v>
      </c>
      <c r="G18" s="30">
        <f t="shared" si="3"/>
        <v>250534.56</v>
      </c>
      <c r="H18" s="30">
        <f t="shared" si="3"/>
        <v>66103.91</v>
      </c>
      <c r="I18" s="30">
        <f t="shared" si="3"/>
        <v>332513.17</v>
      </c>
      <c r="J18" s="30">
        <f t="shared" si="3"/>
        <v>303304.81</v>
      </c>
      <c r="K18" s="30">
        <f t="shared" si="3"/>
        <v>411318.16</v>
      </c>
      <c r="L18" s="30">
        <f t="shared" si="3"/>
        <v>382544.65</v>
      </c>
      <c r="M18" s="30">
        <f t="shared" si="3"/>
        <v>162450.93</v>
      </c>
      <c r="N18" s="30">
        <f t="shared" si="3"/>
        <v>94276.98</v>
      </c>
      <c r="O18" s="30">
        <f aca="true" t="shared" si="4" ref="O18:O25">SUM(B18:N18)</f>
        <v>3510080.04</v>
      </c>
    </row>
    <row r="19" spans="1:23" ht="18.75" customHeight="1">
      <c r="A19" s="26" t="s">
        <v>35</v>
      </c>
      <c r="B19" s="30">
        <f>IF(B15&lt;&gt;0,ROUND((B15-1)*B18,2),0)</f>
        <v>222491.17</v>
      </c>
      <c r="C19" s="30">
        <f aca="true" t="shared" si="5" ref="C19:N19">IF(C15&lt;&gt;0,ROUND((C15-1)*C18,2),0)</f>
        <v>177220.72</v>
      </c>
      <c r="D19" s="30">
        <f t="shared" si="5"/>
        <v>170256.86</v>
      </c>
      <c r="E19" s="30">
        <f t="shared" si="5"/>
        <v>11605.95</v>
      </c>
      <c r="F19" s="30">
        <f t="shared" si="5"/>
        <v>249084.84</v>
      </c>
      <c r="G19" s="30">
        <f t="shared" si="5"/>
        <v>290232.28</v>
      </c>
      <c r="H19" s="30">
        <f t="shared" si="5"/>
        <v>63282.6</v>
      </c>
      <c r="I19" s="30">
        <f t="shared" si="5"/>
        <v>168220.8</v>
      </c>
      <c r="J19" s="30">
        <f t="shared" si="5"/>
        <v>174817.04</v>
      </c>
      <c r="K19" s="30">
        <f t="shared" si="5"/>
        <v>206110.18</v>
      </c>
      <c r="L19" s="30">
        <f t="shared" si="5"/>
        <v>207260.21</v>
      </c>
      <c r="M19" s="30">
        <f t="shared" si="5"/>
        <v>109064.48</v>
      </c>
      <c r="N19" s="30">
        <f t="shared" si="5"/>
        <v>59249.71</v>
      </c>
      <c r="O19" s="30">
        <f t="shared" si="4"/>
        <v>2108896.84</v>
      </c>
      <c r="W19" s="62"/>
    </row>
    <row r="20" spans="1:15" ht="18.75" customHeight="1">
      <c r="A20" s="26" t="s">
        <v>36</v>
      </c>
      <c r="B20" s="30">
        <v>26366.21</v>
      </c>
      <c r="C20" s="30">
        <v>19981.46</v>
      </c>
      <c r="D20" s="30">
        <v>9627.96</v>
      </c>
      <c r="E20" s="30">
        <v>4646.76</v>
      </c>
      <c r="F20" s="30">
        <v>10700.93</v>
      </c>
      <c r="G20" s="30">
        <v>16257.12</v>
      </c>
      <c r="H20" s="30">
        <v>2826.8</v>
      </c>
      <c r="I20" s="30">
        <v>12451.6</v>
      </c>
      <c r="J20" s="30">
        <v>14132.26</v>
      </c>
      <c r="K20" s="30">
        <v>23705.09</v>
      </c>
      <c r="L20" s="30">
        <v>24005.65</v>
      </c>
      <c r="M20" s="30">
        <v>7152.81</v>
      </c>
      <c r="N20" s="30">
        <v>3606.79</v>
      </c>
      <c r="O20" s="30">
        <f t="shared" si="4"/>
        <v>175461.44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0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0</v>
      </c>
      <c r="N21" s="30">
        <v>1367.99</v>
      </c>
      <c r="O21" s="30">
        <f t="shared" si="4"/>
        <v>13679.9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-789.3</v>
      </c>
      <c r="C23" s="30">
        <v>-2018.38</v>
      </c>
      <c r="D23" s="30">
        <v>0</v>
      </c>
      <c r="E23" s="30">
        <v>-222.81</v>
      </c>
      <c r="F23" s="30">
        <v>-482.82</v>
      </c>
      <c r="G23" s="30">
        <v>-6946.4</v>
      </c>
      <c r="H23" s="30">
        <v>-841.7</v>
      </c>
      <c r="I23" s="30">
        <v>-1259.2</v>
      </c>
      <c r="J23" s="30">
        <v>-2871.72</v>
      </c>
      <c r="K23" s="30">
        <v>0</v>
      </c>
      <c r="L23" s="30">
        <v>-470.82</v>
      </c>
      <c r="M23" s="30">
        <v>0</v>
      </c>
      <c r="N23" s="30">
        <v>-135.66</v>
      </c>
      <c r="O23" s="30">
        <f t="shared" si="4"/>
        <v>-16038.81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-44485.5</v>
      </c>
      <c r="C24" s="30">
        <v>-31482.21</v>
      </c>
      <c r="D24" s="30">
        <v>-30597</v>
      </c>
      <c r="E24" s="30">
        <v>-8216.91</v>
      </c>
      <c r="F24" s="30">
        <v>-31403.65</v>
      </c>
      <c r="G24" s="30">
        <v>-35450</v>
      </c>
      <c r="H24" s="30">
        <v>-7997.01</v>
      </c>
      <c r="I24" s="30">
        <v>-30090.69</v>
      </c>
      <c r="J24" s="30">
        <v>-30186.84</v>
      </c>
      <c r="K24" s="30">
        <v>-37681.52</v>
      </c>
      <c r="L24" s="30">
        <v>-34953.12</v>
      </c>
      <c r="M24" s="30">
        <v>-18568.55</v>
      </c>
      <c r="N24" s="30">
        <v>-10694.7</v>
      </c>
      <c r="O24" s="30">
        <f t="shared" si="4"/>
        <v>-351807.7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36557.62</v>
      </c>
      <c r="C25" s="30">
        <v>36889.72</v>
      </c>
      <c r="D25" s="30">
        <v>12798.73</v>
      </c>
      <c r="E25" s="30">
        <v>6844.84</v>
      </c>
      <c r="F25" s="30">
        <v>14569.78</v>
      </c>
      <c r="G25" s="30">
        <v>19163.11</v>
      </c>
      <c r="H25" s="30">
        <v>0</v>
      </c>
      <c r="I25" s="30">
        <v>36535.54</v>
      </c>
      <c r="J25" s="30">
        <v>22061.64</v>
      </c>
      <c r="K25" s="30">
        <v>35812.58</v>
      </c>
      <c r="L25" s="30">
        <v>35734.06</v>
      </c>
      <c r="M25" s="30">
        <v>25464.69</v>
      </c>
      <c r="N25" s="30">
        <v>7193.58</v>
      </c>
      <c r="O25" s="30">
        <f t="shared" si="4"/>
        <v>289625.89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-59950</v>
      </c>
      <c r="C27" s="30">
        <f>+C28+C30+C41+C42+C45-C46</f>
        <v>-49385.6</v>
      </c>
      <c r="D27" s="30">
        <f t="shared" si="6"/>
        <v>-49390</v>
      </c>
      <c r="E27" s="30">
        <f t="shared" si="6"/>
        <v>-8118</v>
      </c>
      <c r="F27" s="30">
        <f t="shared" si="6"/>
        <v>-28644</v>
      </c>
      <c r="G27" s="30">
        <f t="shared" si="6"/>
        <v>-35569.6</v>
      </c>
      <c r="H27" s="30">
        <f t="shared" si="6"/>
        <v>-9059.6</v>
      </c>
      <c r="I27" s="30">
        <f t="shared" si="6"/>
        <v>-53750.4</v>
      </c>
      <c r="J27" s="30">
        <f t="shared" si="6"/>
        <v>-42064</v>
      </c>
      <c r="K27" s="30">
        <f t="shared" si="6"/>
        <v>-41716.4</v>
      </c>
      <c r="L27" s="30">
        <f t="shared" si="6"/>
        <v>-36383.6</v>
      </c>
      <c r="M27" s="30">
        <f t="shared" si="6"/>
        <v>-12777.6</v>
      </c>
      <c r="N27" s="30">
        <f t="shared" si="6"/>
        <v>-13085.6</v>
      </c>
      <c r="O27" s="30">
        <f t="shared" si="6"/>
        <v>-439894.39999999997</v>
      </c>
    </row>
    <row r="28" spans="1:15" ht="18.75" customHeight="1">
      <c r="A28" s="26" t="s">
        <v>40</v>
      </c>
      <c r="B28" s="31">
        <f>+B29</f>
        <v>-59950</v>
      </c>
      <c r="C28" s="31">
        <f>+C29</f>
        <v>-49385.6</v>
      </c>
      <c r="D28" s="31">
        <f aca="true" t="shared" si="7" ref="D28:O28">+D29</f>
        <v>-49390</v>
      </c>
      <c r="E28" s="31">
        <f t="shared" si="7"/>
        <v>-8118</v>
      </c>
      <c r="F28" s="31">
        <f t="shared" si="7"/>
        <v>-28644</v>
      </c>
      <c r="G28" s="31">
        <f t="shared" si="7"/>
        <v>-35569.6</v>
      </c>
      <c r="H28" s="31">
        <f t="shared" si="7"/>
        <v>-9059.6</v>
      </c>
      <c r="I28" s="31">
        <f t="shared" si="7"/>
        <v>-53750.4</v>
      </c>
      <c r="J28" s="31">
        <f t="shared" si="7"/>
        <v>-42064</v>
      </c>
      <c r="K28" s="31">
        <f t="shared" si="7"/>
        <v>-41716.4</v>
      </c>
      <c r="L28" s="31">
        <f t="shared" si="7"/>
        <v>-36383.6</v>
      </c>
      <c r="M28" s="31">
        <f t="shared" si="7"/>
        <v>-12777.6</v>
      </c>
      <c r="N28" s="31">
        <f t="shared" si="7"/>
        <v>-13085.6</v>
      </c>
      <c r="O28" s="31">
        <f t="shared" si="7"/>
        <v>-439894.39999999997</v>
      </c>
    </row>
    <row r="29" spans="1:26" ht="18.75" customHeight="1">
      <c r="A29" s="27" t="s">
        <v>41</v>
      </c>
      <c r="B29" s="16">
        <f>ROUND((-B9)*$G$3,2)</f>
        <v>-59950</v>
      </c>
      <c r="C29" s="16">
        <f aca="true" t="shared" si="8" ref="C29:N29">ROUND((-C9)*$G$3,2)</f>
        <v>-49385.6</v>
      </c>
      <c r="D29" s="16">
        <f t="shared" si="8"/>
        <v>-49390</v>
      </c>
      <c r="E29" s="16">
        <f t="shared" si="8"/>
        <v>-8118</v>
      </c>
      <c r="F29" s="16">
        <f t="shared" si="8"/>
        <v>-28644</v>
      </c>
      <c r="G29" s="16">
        <f t="shared" si="8"/>
        <v>-35569.6</v>
      </c>
      <c r="H29" s="16">
        <f t="shared" si="8"/>
        <v>-9059.6</v>
      </c>
      <c r="I29" s="16">
        <f t="shared" si="8"/>
        <v>-53750.4</v>
      </c>
      <c r="J29" s="16">
        <f t="shared" si="8"/>
        <v>-42064</v>
      </c>
      <c r="K29" s="16">
        <f t="shared" si="8"/>
        <v>-41716.4</v>
      </c>
      <c r="L29" s="16">
        <f t="shared" si="8"/>
        <v>-36383.6</v>
      </c>
      <c r="M29" s="16">
        <f t="shared" si="8"/>
        <v>-12777.6</v>
      </c>
      <c r="N29" s="16">
        <f t="shared" si="8"/>
        <v>-13085.6</v>
      </c>
      <c r="O29" s="32">
        <f aca="true" t="shared" si="9" ref="O29:O46">SUM(B29:N29)</f>
        <v>-439894.39999999997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667772.1599999999</v>
      </c>
      <c r="C44" s="36">
        <f t="shared" si="11"/>
        <v>464570.4199999999</v>
      </c>
      <c r="D44" s="36">
        <f t="shared" si="11"/>
        <v>463343.4099999999</v>
      </c>
      <c r="E44" s="36">
        <f t="shared" si="11"/>
        <v>125705.5</v>
      </c>
      <c r="F44" s="36">
        <f t="shared" si="11"/>
        <v>456938.69999999995</v>
      </c>
      <c r="G44" s="36">
        <f t="shared" si="11"/>
        <v>499589.06000000006</v>
      </c>
      <c r="H44" s="36">
        <f t="shared" si="11"/>
        <v>114314.99999999999</v>
      </c>
      <c r="I44" s="36">
        <f t="shared" si="11"/>
        <v>464620.8199999999</v>
      </c>
      <c r="J44" s="36">
        <f t="shared" si="11"/>
        <v>440561.18</v>
      </c>
      <c r="K44" s="36">
        <f t="shared" si="11"/>
        <v>598916.0799999998</v>
      </c>
      <c r="L44" s="36">
        <f t="shared" si="11"/>
        <v>579105.0200000001</v>
      </c>
      <c r="M44" s="36">
        <f t="shared" si="11"/>
        <v>272786.76</v>
      </c>
      <c r="N44" s="36">
        <f t="shared" si="11"/>
        <v>141779.08999999997</v>
      </c>
      <c r="O44" s="36">
        <f>SUM(B44:N44)</f>
        <v>5290003.199999999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667772.15</v>
      </c>
      <c r="C50" s="51">
        <f t="shared" si="12"/>
        <v>464570.42000000004</v>
      </c>
      <c r="D50" s="51">
        <f t="shared" si="12"/>
        <v>463343.41</v>
      </c>
      <c r="E50" s="51">
        <f t="shared" si="12"/>
        <v>125705.51</v>
      </c>
      <c r="F50" s="51">
        <f t="shared" si="12"/>
        <v>456938.69</v>
      </c>
      <c r="G50" s="51">
        <f t="shared" si="12"/>
        <v>499589.07</v>
      </c>
      <c r="H50" s="51">
        <f t="shared" si="12"/>
        <v>114315</v>
      </c>
      <c r="I50" s="51">
        <f t="shared" si="12"/>
        <v>464620.82</v>
      </c>
      <c r="J50" s="51">
        <f t="shared" si="12"/>
        <v>440561.18</v>
      </c>
      <c r="K50" s="51">
        <f t="shared" si="12"/>
        <v>598916.08</v>
      </c>
      <c r="L50" s="51">
        <f t="shared" si="12"/>
        <v>579105.02</v>
      </c>
      <c r="M50" s="51">
        <f t="shared" si="12"/>
        <v>272786.75</v>
      </c>
      <c r="N50" s="51">
        <f t="shared" si="12"/>
        <v>141779.08</v>
      </c>
      <c r="O50" s="36">
        <f t="shared" si="12"/>
        <v>5290003.18</v>
      </c>
      <c r="Q50"/>
    </row>
    <row r="51" spans="1:18" ht="18.75" customHeight="1">
      <c r="A51" s="26" t="s">
        <v>59</v>
      </c>
      <c r="B51" s="51">
        <v>560465.68</v>
      </c>
      <c r="C51" s="51">
        <v>344819.82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905285.5</v>
      </c>
      <c r="P51"/>
      <c r="Q51"/>
      <c r="R51" s="43"/>
    </row>
    <row r="52" spans="1:16" ht="18.75" customHeight="1">
      <c r="A52" s="26" t="s">
        <v>60</v>
      </c>
      <c r="B52" s="51">
        <v>107306.47</v>
      </c>
      <c r="C52" s="51">
        <v>119750.6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227057.07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463343.41</v>
      </c>
      <c r="E53" s="52">
        <v>0</v>
      </c>
      <c r="F53" s="52">
        <v>0</v>
      </c>
      <c r="G53" s="52">
        <v>0</v>
      </c>
      <c r="H53" s="51">
        <v>114315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577658.4099999999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125705.51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125705.51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456938.69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456938.69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499589.07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499589.07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464620.82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464620.82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440561.18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440561.18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598916.08</v>
      </c>
      <c r="L59" s="31">
        <v>579105.02</v>
      </c>
      <c r="M59" s="52">
        <v>0</v>
      </c>
      <c r="N59" s="52">
        <v>0</v>
      </c>
      <c r="O59" s="36">
        <f t="shared" si="13"/>
        <v>1178021.1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272786.75</v>
      </c>
      <c r="N60" s="52">
        <v>0</v>
      </c>
      <c r="O60" s="36">
        <f t="shared" si="13"/>
        <v>272786.75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141779.08</v>
      </c>
      <c r="O61" s="55">
        <f t="shared" si="13"/>
        <v>141779.08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2020-09-11T16:48:07Z</dcterms:modified>
  <cp:category/>
  <cp:version/>
  <cp:contentType/>
  <cp:contentStatus/>
</cp:coreProperties>
</file>