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<sst xmlns="http://schemas.openxmlformats.org/spreadsheetml/2006/main" count="74" uniqueCount="73">
  <si>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</si>
  <si>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</si>
  <si>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</si>
  <si>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</si>
  <si>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</si>
  <si>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</si>
  <si>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</si>
  <si>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</si>
  <si>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</si>
  <si>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</si>
  <si>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</si>
  <si>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</si>
  <si>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</si>
  <si>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</si>
  <si>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</si>
  <si>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</si>
  <si>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</si>
  <si>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</si>
  <si>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</si>
  <si>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</si>
  <si>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</si>
  <si>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</si>
  <si>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</si>
  <si>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</si>
  <si>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</si>
  <si>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</si>
  <si>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</si>
  <si>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</si>
  <si>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</si>
  <si>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</si>
  <si>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</si>
  <si>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</si>
  <si>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</si>
  <si>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</si>
  <si>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</si>
  <si>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</si>
  <si>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</si>
  <si>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</si>
  <si>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</si>
  <si>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</si>
  <si>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</si>
  <si>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</si>
  <si>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</si>
  <si>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</si>
  <si>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</si>
  <si>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</si>
  <si>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</si>
  <si>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</si>
  <si>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</si>
  <si>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</si>
  <si>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</si>
  <si>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</si>
  <si>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</si>
  <si>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</si>
  <si>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</si>
  <si>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</si>
  <si>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</si>
  <si>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</si>
  <si>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</si>
  <si>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</si>
  <si>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</si>
  <si>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</si>
  <si>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</si>
  <si>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</si>
  <si>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</si>
  <si>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</si>
  <si>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</si>
  <si>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</si>
  <si>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</si>
  <si>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</si>
  <si>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</si>
  <si>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</si>
  <si>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29/09/20 - VENCIMENTO 06/10/20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</si>
</sst>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223443</v>
      </c>
      <c r="C7" s="47">
        <f t="shared" si="0"/>
        <v>198496</v>
      </c>
      <c r="D7" s="47">
        <f t="shared" si="0"/>
        <v>267434</v>
      </c>
      <c r="E7" s="47">
        <f t="shared" si="0"/>
        <v>136627</v>
      </c>
      <c r="F7" s="47">
        <f t="shared" si="0"/>
        <v>156177</v>
      </c>
      <c r="G7" s="47">
        <f t="shared" si="0"/>
        <v>177085</v>
      </c>
      <c r="H7" s="47">
        <f t="shared" si="0"/>
        <v>200946</v>
      </c>
      <c r="I7" s="47">
        <f t="shared" si="0"/>
        <v>258062</v>
      </c>
      <c r="J7" s="47">
        <f t="shared" si="0"/>
        <v>76253</v>
      </c>
      <c r="K7" s="47">
        <f t="shared" si="0"/>
        <v>1694523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14481</v>
      </c>
      <c r="C8" s="45">
        <f t="shared" si="1"/>
        <v>14099</v>
      </c>
      <c r="D8" s="45">
        <f t="shared" si="1"/>
        <v>16189</v>
      </c>
      <c r="E8" s="45">
        <f t="shared" si="1"/>
        <v>9174</v>
      </c>
      <c r="F8" s="45">
        <f t="shared" si="1"/>
        <v>10785</v>
      </c>
      <c r="G8" s="45">
        <f t="shared" si="1"/>
        <v>7048</v>
      </c>
      <c r="H8" s="45">
        <f t="shared" si="1"/>
        <v>6133</v>
      </c>
      <c r="I8" s="45">
        <f t="shared" si="1"/>
        <v>14441</v>
      </c>
      <c r="J8" s="45">
        <f t="shared" si="1"/>
        <v>2344</v>
      </c>
      <c r="K8" s="38">
        <f>SUM(B8:J8)</f>
        <v>94694</v>
      </c>
      <c r="L8"/>
      <c r="M8"/>
      <c r="N8"/>
    </row>
    <row r="9" spans="1:14" ht="16.5" customHeight="1">
      <c r="A9" s="22" t="s">
        <v>35</v>
      </c>
      <c r="B9" s="45">
        <v>14476</v>
      </c>
      <c r="C9" s="45">
        <v>14097</v>
      </c>
      <c r="D9" s="45">
        <v>16189</v>
      </c>
      <c r="E9" s="45">
        <v>9143</v>
      </c>
      <c r="F9" s="45">
        <v>10777</v>
      </c>
      <c r="G9" s="45">
        <v>7045</v>
      </c>
      <c r="H9" s="45">
        <v>6133</v>
      </c>
      <c r="I9" s="45">
        <v>14434</v>
      </c>
      <c r="J9" s="45">
        <v>2344</v>
      </c>
      <c r="K9" s="38">
        <f>SUM(B9:J9)</f>
        <v>94638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2</v>
      </c>
      <c r="D10" s="45">
        <v>0</v>
      </c>
      <c r="E10" s="45">
        <v>31</v>
      </c>
      <c r="F10" s="45">
        <v>8</v>
      </c>
      <c r="G10" s="45">
        <v>3</v>
      </c>
      <c r="H10" s="45">
        <v>0</v>
      </c>
      <c r="I10" s="45">
        <v>7</v>
      </c>
      <c r="J10" s="45">
        <v>0</v>
      </c>
      <c r="K10" s="38">
        <f>SUM(B10:J10)</f>
        <v>56</v>
      </c>
      <c r="L10"/>
      <c r="M10"/>
      <c r="N10"/>
    </row>
    <row r="11" spans="1:14" ht="16.5" customHeight="1">
      <c r="A11" s="44" t="s">
        <v>33</v>
      </c>
      <c r="B11" s="43">
        <v>208962</v>
      </c>
      <c r="C11" s="43">
        <v>184397</v>
      </c>
      <c r="D11" s="43">
        <v>251245</v>
      </c>
      <c r="E11" s="43">
        <v>127453</v>
      </c>
      <c r="F11" s="43">
        <v>145392</v>
      </c>
      <c r="G11" s="43">
        <v>170037</v>
      </c>
      <c r="H11" s="43">
        <v>194813</v>
      </c>
      <c r="I11" s="43">
        <v>243621</v>
      </c>
      <c r="J11" s="43">
        <v>73909</v>
      </c>
      <c r="K11" s="38">
        <f>SUM(B11:J11)</f>
        <v>1599829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1.488446036559536</v>
      </c>
      <c r="C15" s="39">
        <v>1.576268030141581</v>
      </c>
      <c r="D15" s="39">
        <v>1.256795535962972</v>
      </c>
      <c r="E15" s="39">
        <v>1.683809425870613</v>
      </c>
      <c r="F15" s="39">
        <v>1.474976300092566</v>
      </c>
      <c r="G15" s="39">
        <v>1.4176274255096</v>
      </c>
      <c r="H15" s="39">
        <v>1.394907391035683</v>
      </c>
      <c r="I15" s="39">
        <v>1.46000086200071</v>
      </c>
      <c r="J15" s="39">
        <v>1.642657464223692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1129505.77</v>
      </c>
      <c r="C17" s="36">
        <f aca="true" t="shared" si="2" ref="C17:J17">C18+C19+C20+C21+C22+C23+C24</f>
        <v>1161430.97</v>
      </c>
      <c r="D17" s="36">
        <f t="shared" si="2"/>
        <v>1374568.03</v>
      </c>
      <c r="E17" s="36">
        <f t="shared" si="2"/>
        <v>830389.0000000001</v>
      </c>
      <c r="F17" s="36">
        <f t="shared" si="2"/>
        <v>876536.5399999998</v>
      </c>
      <c r="G17" s="36">
        <f t="shared" si="2"/>
        <v>955309.36</v>
      </c>
      <c r="H17" s="36">
        <f t="shared" si="2"/>
        <v>857705.8600000001</v>
      </c>
      <c r="I17" s="36">
        <f t="shared" si="2"/>
        <v>1181847.09</v>
      </c>
      <c r="J17" s="36">
        <f t="shared" si="2"/>
        <v>437998.55</v>
      </c>
      <c r="K17" s="36">
        <f aca="true" t="shared" si="3" ref="K17:K24">SUM(B17:J17)</f>
        <v>8805291.170000002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759884.95</v>
      </c>
      <c r="C18" s="30">
        <f t="shared" si="4"/>
        <v>741005.42</v>
      </c>
      <c r="D18" s="30">
        <f t="shared" si="4"/>
        <v>1105919.82</v>
      </c>
      <c r="E18" s="30">
        <f t="shared" si="4"/>
        <v>491884.53</v>
      </c>
      <c r="F18" s="30">
        <f t="shared" si="4"/>
        <v>594612.69</v>
      </c>
      <c r="G18" s="30">
        <f t="shared" si="4"/>
        <v>681688.71</v>
      </c>
      <c r="H18" s="30">
        <f t="shared" si="4"/>
        <v>616622.9</v>
      </c>
      <c r="I18" s="30">
        <f t="shared" si="4"/>
        <v>799372.85</v>
      </c>
      <c r="J18" s="30">
        <f t="shared" si="4"/>
        <v>267609.9</v>
      </c>
      <c r="K18" s="30">
        <f t="shared" si="3"/>
        <v>6058601.770000001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371162.79</v>
      </c>
      <c r="C19" s="30">
        <f t="shared" si="5"/>
        <v>427017.73</v>
      </c>
      <c r="D19" s="30">
        <f t="shared" si="5"/>
        <v>283995.27</v>
      </c>
      <c r="E19" s="30">
        <f t="shared" si="5"/>
        <v>336355.28</v>
      </c>
      <c r="F19" s="30">
        <f t="shared" si="5"/>
        <v>282426.94</v>
      </c>
      <c r="G19" s="30">
        <f t="shared" si="5"/>
        <v>284691.9</v>
      </c>
      <c r="H19" s="30">
        <f t="shared" si="5"/>
        <v>243508.94</v>
      </c>
      <c r="I19" s="30">
        <f t="shared" si="5"/>
        <v>367712.2</v>
      </c>
      <c r="J19" s="30">
        <f t="shared" si="5"/>
        <v>171981.5</v>
      </c>
      <c r="K19" s="30">
        <f t="shared" si="3"/>
        <v>2768852.5500000003</v>
      </c>
      <c r="L19"/>
      <c r="M19"/>
      <c r="N19"/>
    </row>
    <row r="20" spans="1:14" ht="16.5" customHeight="1">
      <c r="A20" s="18" t="s">
        <v>28</v>
      </c>
      <c r="B20" s="30">
        <v>31149.99</v>
      </c>
      <c r="C20" s="30">
        <v>23311.78</v>
      </c>
      <c r="D20" s="30">
        <v>20582.78</v>
      </c>
      <c r="E20" s="30">
        <v>20885.04</v>
      </c>
      <c r="F20" s="30">
        <v>21686.96</v>
      </c>
      <c r="G20" s="30">
        <v>14111.91</v>
      </c>
      <c r="H20" s="30">
        <v>21531.14</v>
      </c>
      <c r="I20" s="30">
        <v>43377.8</v>
      </c>
      <c r="J20" s="30">
        <v>10597.85</v>
      </c>
      <c r="K20" s="30">
        <f t="shared" si="3"/>
        <v>207235.24999999997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-333.21</v>
      </c>
      <c r="C23" s="30">
        <v>0</v>
      </c>
      <c r="D23" s="30">
        <v>0</v>
      </c>
      <c r="E23" s="30">
        <v>0</v>
      </c>
      <c r="F23" s="30">
        <v>0</v>
      </c>
      <c r="G23" s="30">
        <v>-229.4</v>
      </c>
      <c r="H23" s="30">
        <v>0</v>
      </c>
      <c r="I23" s="30">
        <v>0</v>
      </c>
      <c r="J23" s="30">
        <v>0</v>
      </c>
      <c r="K23" s="30">
        <f t="shared" si="3"/>
        <v>-562.61</v>
      </c>
      <c r="L23"/>
      <c r="M23"/>
      <c r="N23"/>
    </row>
    <row r="24" spans="1:14" ht="16.5" customHeight="1">
      <c r="A24" s="18" t="s">
        <v>70</v>
      </c>
      <c r="B24" s="30">
        <v>-33726.74</v>
      </c>
      <c r="C24" s="30">
        <v>-32639.94</v>
      </c>
      <c r="D24" s="30">
        <v>-35929.84</v>
      </c>
      <c r="E24" s="30">
        <v>-20103.84</v>
      </c>
      <c r="F24" s="30">
        <v>-23558.04</v>
      </c>
      <c r="G24" s="30">
        <v>-24953.76</v>
      </c>
      <c r="H24" s="30">
        <v>-23957.12</v>
      </c>
      <c r="I24" s="30">
        <v>-29983.75</v>
      </c>
      <c r="J24" s="30">
        <v>-12190.7</v>
      </c>
      <c r="K24" s="30">
        <f t="shared" si="3"/>
        <v>-237043.73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-232953.4</v>
      </c>
      <c r="C27" s="30">
        <f t="shared" si="6"/>
        <v>-66542.37</v>
      </c>
      <c r="D27" s="30">
        <f t="shared" si="6"/>
        <v>-148686.98</v>
      </c>
      <c r="E27" s="30">
        <f t="shared" si="6"/>
        <v>328705.63</v>
      </c>
      <c r="F27" s="30">
        <f t="shared" si="6"/>
        <v>-47418.8</v>
      </c>
      <c r="G27" s="30">
        <f t="shared" si="6"/>
        <v>-243544.24</v>
      </c>
      <c r="H27" s="30">
        <f t="shared" si="6"/>
        <v>-66823.33</v>
      </c>
      <c r="I27" s="30">
        <f t="shared" si="6"/>
        <v>-125679.44</v>
      </c>
      <c r="J27" s="30">
        <f t="shared" si="6"/>
        <v>-40277.58</v>
      </c>
      <c r="K27" s="30">
        <f aca="true" t="shared" si="7" ref="K27:K35">SUM(B27:J27)</f>
        <v>-643220.5099999999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-232953.4</v>
      </c>
      <c r="C28" s="30">
        <f t="shared" si="8"/>
        <v>-66542.37</v>
      </c>
      <c r="D28" s="30">
        <f t="shared" si="8"/>
        <v>-111434.66</v>
      </c>
      <c r="E28" s="30">
        <f t="shared" si="8"/>
        <v>-202294.37</v>
      </c>
      <c r="F28" s="30">
        <f t="shared" si="8"/>
        <v>-47418.8</v>
      </c>
      <c r="G28" s="30">
        <f t="shared" si="8"/>
        <v>-243544.24</v>
      </c>
      <c r="H28" s="30">
        <f t="shared" si="8"/>
        <v>-66823.33</v>
      </c>
      <c r="I28" s="30">
        <f t="shared" si="8"/>
        <v>-125679.44</v>
      </c>
      <c r="J28" s="30">
        <f t="shared" si="8"/>
        <v>-29493.22</v>
      </c>
      <c r="K28" s="30">
        <f t="shared" si="7"/>
        <v>-1126183.83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-63694.4</v>
      </c>
      <c r="C29" s="30">
        <f aca="true" t="shared" si="9" ref="C29:J29">-ROUND((C9)*$E$3,2)</f>
        <v>-62026.8</v>
      </c>
      <c r="D29" s="30">
        <f t="shared" si="9"/>
        <v>-71231.6</v>
      </c>
      <c r="E29" s="30">
        <f t="shared" si="9"/>
        <v>-40229.2</v>
      </c>
      <c r="F29" s="30">
        <f t="shared" si="9"/>
        <v>-47418.8</v>
      </c>
      <c r="G29" s="30">
        <f t="shared" si="9"/>
        <v>-30998</v>
      </c>
      <c r="H29" s="30">
        <f t="shared" si="9"/>
        <v>-26985.2</v>
      </c>
      <c r="I29" s="30">
        <f t="shared" si="9"/>
        <v>-63509.6</v>
      </c>
      <c r="J29" s="30">
        <f t="shared" si="9"/>
        <v>-10313.6</v>
      </c>
      <c r="K29" s="30">
        <f t="shared" si="7"/>
        <v>-416407.19999999995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-523.6</v>
      </c>
      <c r="C31" s="30">
        <v>-154</v>
      </c>
      <c r="D31" s="30">
        <v>-184.8</v>
      </c>
      <c r="E31" s="30">
        <v>-215.6</v>
      </c>
      <c r="F31" s="26">
        <v>0</v>
      </c>
      <c r="G31" s="30">
        <v>-184.8</v>
      </c>
      <c r="H31" s="30">
        <v>-8.27</v>
      </c>
      <c r="I31" s="30">
        <v>-12.92</v>
      </c>
      <c r="J31" s="30">
        <v>-3.98</v>
      </c>
      <c r="K31" s="30">
        <f t="shared" si="7"/>
        <v>-1287.97</v>
      </c>
      <c r="L31"/>
      <c r="M31"/>
      <c r="N31"/>
    </row>
    <row r="32" spans="1:14" ht="16.5" customHeight="1">
      <c r="A32" s="25" t="s">
        <v>21</v>
      </c>
      <c r="B32" s="30">
        <v>-168735.4</v>
      </c>
      <c r="C32" s="30">
        <v>-4361.57</v>
      </c>
      <c r="D32" s="30">
        <v>-40018.26</v>
      </c>
      <c r="E32" s="30">
        <v>-161849.57</v>
      </c>
      <c r="F32" s="26">
        <v>0</v>
      </c>
      <c r="G32" s="30">
        <v>-212361.44</v>
      </c>
      <c r="H32" s="30">
        <v>-39829.86</v>
      </c>
      <c r="I32" s="30">
        <v>-62156.92</v>
      </c>
      <c r="J32" s="30">
        <v>-19175.64</v>
      </c>
      <c r="K32" s="30">
        <f t="shared" si="7"/>
        <v>-708488.66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531000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482963.32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1066000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1066000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-535000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896552.37</v>
      </c>
      <c r="C47" s="27">
        <f aca="true" t="shared" si="11" ref="C47:J47">IF(C17+C27+C48&lt;0,0,C17+C27+C48)</f>
        <v>1094888.6</v>
      </c>
      <c r="D47" s="27">
        <f t="shared" si="11"/>
        <v>1225881.05</v>
      </c>
      <c r="E47" s="27">
        <f t="shared" si="11"/>
        <v>1159094.6300000001</v>
      </c>
      <c r="F47" s="27">
        <f t="shared" si="11"/>
        <v>829117.7399999998</v>
      </c>
      <c r="G47" s="27">
        <f t="shared" si="11"/>
        <v>711765.12</v>
      </c>
      <c r="H47" s="27">
        <f t="shared" si="11"/>
        <v>790882.5300000001</v>
      </c>
      <c r="I47" s="27">
        <f t="shared" si="11"/>
        <v>1056167.6500000001</v>
      </c>
      <c r="J47" s="27">
        <f t="shared" si="11"/>
        <v>397720.97</v>
      </c>
      <c r="K47" s="20">
        <f>SUM(B47:J47)</f>
        <v>8162070.660000001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896552.37</v>
      </c>
      <c r="C53" s="10">
        <f t="shared" si="13"/>
        <v>1094888.6</v>
      </c>
      <c r="D53" s="10">
        <f t="shared" si="13"/>
        <v>1225881.05</v>
      </c>
      <c r="E53" s="10">
        <f t="shared" si="13"/>
        <v>1159094.62</v>
      </c>
      <c r="F53" s="10">
        <f t="shared" si="13"/>
        <v>829117.74</v>
      </c>
      <c r="G53" s="10">
        <f t="shared" si="13"/>
        <v>711765.12</v>
      </c>
      <c r="H53" s="10">
        <f t="shared" si="13"/>
        <v>790882.53</v>
      </c>
      <c r="I53" s="10">
        <f>SUM(I54:I66)</f>
        <v>1056167.65</v>
      </c>
      <c r="J53" s="10">
        <f t="shared" si="13"/>
        <v>397720.98</v>
      </c>
      <c r="K53" s="5">
        <f>SUM(K54:K66)</f>
        <v>8162070.66</v>
      </c>
      <c r="L53" s="9"/>
    </row>
    <row r="54" spans="1:11" ht="16.5" customHeight="1">
      <c r="A54" s="7" t="s">
        <v>60</v>
      </c>
      <c r="B54" s="8">
        <v>782421.25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782421.25</v>
      </c>
    </row>
    <row r="55" spans="1:11" ht="16.5" customHeight="1">
      <c r="A55" s="7" t="s">
        <v>61</v>
      </c>
      <c r="B55" s="8">
        <v>114131.12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114131.12</v>
      </c>
    </row>
    <row r="56" spans="1:11" ht="16.5" customHeight="1">
      <c r="A56" s="7" t="s">
        <v>4</v>
      </c>
      <c r="B56" s="6">
        <v>0</v>
      </c>
      <c r="C56" s="8">
        <v>1094888.6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1094888.6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1225881.05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1225881.05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1159094.62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1159094.62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829117.74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829117.74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711765.12</v>
      </c>
      <c r="H60" s="6">
        <v>0</v>
      </c>
      <c r="I60" s="6">
        <v>0</v>
      </c>
      <c r="J60" s="6">
        <v>0</v>
      </c>
      <c r="K60" s="5">
        <f t="shared" si="14"/>
        <v>711765.12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790882.53</v>
      </c>
      <c r="I61" s="6">
        <v>0</v>
      </c>
      <c r="J61" s="6">
        <v>0</v>
      </c>
      <c r="K61" s="5">
        <f t="shared" si="14"/>
        <v>790882.53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482985.47</v>
      </c>
      <c r="J63" s="6">
        <v>0</v>
      </c>
      <c r="K63" s="5">
        <f t="shared" si="14"/>
        <v>482985.47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573182.18</v>
      </c>
      <c r="J64" s="6">
        <v>0</v>
      </c>
      <c r="K64" s="5">
        <f t="shared" si="14"/>
        <v>573182.18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397720.98</v>
      </c>
      <c r="K65" s="5">
        <f t="shared" si="14"/>
        <v>397720.98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2020-10-05T17:33:24Z</dcterms:modified>
  <cp:category/>
  <cp:version/>
  <cp:contentType/>
  <cp:contentStatus/>
</cp:coreProperties>
</file>