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<sst xmlns="http://schemas.openxmlformats.org/spreadsheetml/2006/main" count="74" uniqueCount="73">
  <si>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</si>
  <si>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</si>
  <si>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</si>
  <si>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</si>
  <si>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</si>
  <si>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</si>
  <si>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</si>
  <si>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</si>
  <si>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</si>
  <si>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</si>
  <si>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</si>
  <si>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</si>
  <si>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</si>
  <si>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</si>
  <si>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</si>
  <si>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</si>
  <si>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</si>
  <si>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</si>
  <si>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</si>
  <si>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</si>
  <si>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</si>
  <si>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</si>
  <si>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</si>
  <si>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</si>
  <si>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</si>
  <si>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</si>
  <si>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</si>
  <si>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</si>
  <si>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</si>
  <si>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</si>
  <si>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</si>
  <si>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</si>
  <si>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</si>
  <si>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</si>
  <si>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</si>
  <si>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</si>
  <si>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</si>
  <si>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</si>
  <si>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</si>
  <si>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</si>
  <si>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</si>
  <si>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</si>
  <si>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</si>
  <si>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</si>
  <si>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</si>
  <si>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</si>
  <si>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</si>
  <si>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</si>
  <si>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</si>
  <si>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</si>
  <si>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</si>
  <si>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</si>
  <si>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</si>
  <si>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</si>
  <si>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</si>
  <si>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</si>
  <si>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</si>
  <si>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</si>
  <si>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</si>
  <si>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</si>
  <si>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</si>
  <si>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</si>
  <si>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</si>
  <si>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</si>
  <si>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</si>
  <si>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</si>
  <si>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</si>
  <si>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</si>
  <si>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</si>
  <si>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</si>
  <si>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</si>
  <si>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</si>
  <si>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28/09/20 - VENCIMENTO 05/10/20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</si>
</sst>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208391</v>
      </c>
      <c r="C7" s="47">
        <f t="shared" si="0"/>
        <v>187617</v>
      </c>
      <c r="D7" s="47">
        <f t="shared" si="0"/>
        <v>251311</v>
      </c>
      <c r="E7" s="47">
        <f t="shared" si="0"/>
        <v>128707</v>
      </c>
      <c r="F7" s="47">
        <f t="shared" si="0"/>
        <v>148717</v>
      </c>
      <c r="G7" s="47">
        <f t="shared" si="0"/>
        <v>168994</v>
      </c>
      <c r="H7" s="47">
        <f t="shared" si="0"/>
        <v>191261</v>
      </c>
      <c r="I7" s="47">
        <f t="shared" si="0"/>
        <v>245077</v>
      </c>
      <c r="J7" s="47">
        <f t="shared" si="0"/>
        <v>71873</v>
      </c>
      <c r="K7" s="47">
        <f t="shared" si="0"/>
        <v>1601948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14435</v>
      </c>
      <c r="C8" s="45">
        <f t="shared" si="1"/>
        <v>14313</v>
      </c>
      <c r="D8" s="45">
        <f t="shared" si="1"/>
        <v>16540</v>
      </c>
      <c r="E8" s="45">
        <f t="shared" si="1"/>
        <v>8887</v>
      </c>
      <c r="F8" s="45">
        <f t="shared" si="1"/>
        <v>10982</v>
      </c>
      <c r="G8" s="45">
        <f t="shared" si="1"/>
        <v>6933</v>
      </c>
      <c r="H8" s="45">
        <f t="shared" si="1"/>
        <v>6639</v>
      </c>
      <c r="I8" s="45">
        <f t="shared" si="1"/>
        <v>14323</v>
      </c>
      <c r="J8" s="45">
        <f t="shared" si="1"/>
        <v>2376</v>
      </c>
      <c r="K8" s="38">
        <f>SUM(B8:J8)</f>
        <v>95428</v>
      </c>
      <c r="L8"/>
      <c r="M8"/>
      <c r="N8"/>
    </row>
    <row r="9" spans="1:14" ht="16.5" customHeight="1">
      <c r="A9" s="22" t="s">
        <v>35</v>
      </c>
      <c r="B9" s="45">
        <v>14420</v>
      </c>
      <c r="C9" s="45">
        <v>14311</v>
      </c>
      <c r="D9" s="45">
        <v>16537</v>
      </c>
      <c r="E9" s="45">
        <v>8874</v>
      </c>
      <c r="F9" s="45">
        <v>10977</v>
      </c>
      <c r="G9" s="45">
        <v>6932</v>
      </c>
      <c r="H9" s="45">
        <v>6639</v>
      </c>
      <c r="I9" s="45">
        <v>14316</v>
      </c>
      <c r="J9" s="45">
        <v>2376</v>
      </c>
      <c r="K9" s="38">
        <f>SUM(B9:J9)</f>
        <v>95382</v>
      </c>
      <c r="L9"/>
      <c r="M9"/>
      <c r="N9"/>
    </row>
    <row r="10" spans="1:14" ht="16.5" customHeight="1">
      <c r="A10" s="22" t="s">
        <v>34</v>
      </c>
      <c r="B10" s="45">
        <v>15</v>
      </c>
      <c r="C10" s="45">
        <v>2</v>
      </c>
      <c r="D10" s="45">
        <v>3</v>
      </c>
      <c r="E10" s="45">
        <v>13</v>
      </c>
      <c r="F10" s="45">
        <v>5</v>
      </c>
      <c r="G10" s="45">
        <v>1</v>
      </c>
      <c r="H10" s="45">
        <v>0</v>
      </c>
      <c r="I10" s="45">
        <v>7</v>
      </c>
      <c r="J10" s="45">
        <v>0</v>
      </c>
      <c r="K10" s="38">
        <f>SUM(B10:J10)</f>
        <v>46</v>
      </c>
      <c r="L10"/>
      <c r="M10"/>
      <c r="N10"/>
    </row>
    <row r="11" spans="1:14" ht="16.5" customHeight="1">
      <c r="A11" s="44" t="s">
        <v>33</v>
      </c>
      <c r="B11" s="43">
        <v>193956</v>
      </c>
      <c r="C11" s="43">
        <v>173304</v>
      </c>
      <c r="D11" s="43">
        <v>234771</v>
      </c>
      <c r="E11" s="43">
        <v>119820</v>
      </c>
      <c r="F11" s="43">
        <v>137735</v>
      </c>
      <c r="G11" s="43">
        <v>162061</v>
      </c>
      <c r="H11" s="43">
        <v>184622</v>
      </c>
      <c r="I11" s="43">
        <v>230754</v>
      </c>
      <c r="J11" s="43">
        <v>69497</v>
      </c>
      <c r="K11" s="38">
        <f>SUM(B11:J11)</f>
        <v>1506520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1.584760320469565</v>
      </c>
      <c r="C15" s="39">
        <v>1.65395463665326</v>
      </c>
      <c r="D15" s="39">
        <v>1.337612326100635</v>
      </c>
      <c r="E15" s="39">
        <v>1.771707980162315</v>
      </c>
      <c r="F15" s="39">
        <v>1.536691294704734</v>
      </c>
      <c r="G15" s="39">
        <v>1.474074068163994</v>
      </c>
      <c r="H15" s="39">
        <v>1.453852893649694</v>
      </c>
      <c r="I15" s="39">
        <v>1.52210689009292</v>
      </c>
      <c r="J15" s="39">
        <v>1.738042160315147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1121474.2200000002</v>
      </c>
      <c r="C17" s="36">
        <f aca="true" t="shared" si="2" ref="C17:J17">C18+C19+C20+C21+C22+C23+C24</f>
        <v>1151288.86</v>
      </c>
      <c r="D17" s="36">
        <f t="shared" si="2"/>
        <v>1375667.87</v>
      </c>
      <c r="E17" s="36">
        <f t="shared" si="2"/>
        <v>822737.26</v>
      </c>
      <c r="F17" s="36">
        <f t="shared" si="2"/>
        <v>870456.5299999999</v>
      </c>
      <c r="G17" s="36">
        <f t="shared" si="2"/>
        <v>948293.04</v>
      </c>
      <c r="H17" s="36">
        <f t="shared" si="2"/>
        <v>850848.26</v>
      </c>
      <c r="I17" s="36">
        <f t="shared" si="2"/>
        <v>1170533.18</v>
      </c>
      <c r="J17" s="36">
        <f t="shared" si="2"/>
        <v>437068.57</v>
      </c>
      <c r="K17" s="36">
        <f aca="true" t="shared" si="3" ref="K17:K24">SUM(B17:J17)</f>
        <v>8748367.79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708696.11</v>
      </c>
      <c r="C18" s="30">
        <f t="shared" si="4"/>
        <v>700393.02</v>
      </c>
      <c r="D18" s="30">
        <f t="shared" si="4"/>
        <v>1039246.38</v>
      </c>
      <c r="E18" s="30">
        <f t="shared" si="4"/>
        <v>463370.94</v>
      </c>
      <c r="F18" s="30">
        <f t="shared" si="4"/>
        <v>566210.23</v>
      </c>
      <c r="G18" s="30">
        <f t="shared" si="4"/>
        <v>650542.4</v>
      </c>
      <c r="H18" s="30">
        <f t="shared" si="4"/>
        <v>586903.5</v>
      </c>
      <c r="I18" s="30">
        <f t="shared" si="4"/>
        <v>759150.52</v>
      </c>
      <c r="J18" s="30">
        <f t="shared" si="4"/>
        <v>252238.29</v>
      </c>
      <c r="K18" s="30">
        <f t="shared" si="3"/>
        <v>5726751.39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414417.36</v>
      </c>
      <c r="C19" s="30">
        <f t="shared" si="5"/>
        <v>458025.26</v>
      </c>
      <c r="D19" s="30">
        <f t="shared" si="5"/>
        <v>350862.39</v>
      </c>
      <c r="E19" s="30">
        <f t="shared" si="5"/>
        <v>357587.05</v>
      </c>
      <c r="F19" s="30">
        <f t="shared" si="5"/>
        <v>303880.1</v>
      </c>
      <c r="G19" s="30">
        <f t="shared" si="5"/>
        <v>308405.28</v>
      </c>
      <c r="H19" s="30">
        <f t="shared" si="5"/>
        <v>266367.85</v>
      </c>
      <c r="I19" s="30">
        <f t="shared" si="5"/>
        <v>396357.72</v>
      </c>
      <c r="J19" s="30">
        <f t="shared" si="5"/>
        <v>186162.49</v>
      </c>
      <c r="K19" s="30">
        <f t="shared" si="3"/>
        <v>3042065.500000001</v>
      </c>
      <c r="L19"/>
      <c r="M19"/>
      <c r="N19"/>
    </row>
    <row r="20" spans="1:14" ht="16.5" customHeight="1">
      <c r="A20" s="18" t="s">
        <v>28</v>
      </c>
      <c r="B20" s="30">
        <v>31018.54</v>
      </c>
      <c r="C20" s="30">
        <v>22774.54</v>
      </c>
      <c r="D20" s="30">
        <v>21493.87</v>
      </c>
      <c r="E20" s="30">
        <v>20515.12</v>
      </c>
      <c r="F20" s="30">
        <v>22556.25</v>
      </c>
      <c r="G20" s="30">
        <v>14528.52</v>
      </c>
      <c r="H20" s="30">
        <v>21534.03</v>
      </c>
      <c r="I20" s="30">
        <v>43640.7</v>
      </c>
      <c r="J20" s="30">
        <v>10858.49</v>
      </c>
      <c r="K20" s="30">
        <f t="shared" si="3"/>
        <v>208920.06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-222.14</v>
      </c>
      <c r="C23" s="30">
        <v>0</v>
      </c>
      <c r="D23" s="30">
        <v>0</v>
      </c>
      <c r="E23" s="30">
        <v>0</v>
      </c>
      <c r="F23" s="30">
        <v>0</v>
      </c>
      <c r="G23" s="30">
        <v>-229.4</v>
      </c>
      <c r="H23" s="30">
        <v>0</v>
      </c>
      <c r="I23" s="30">
        <v>0</v>
      </c>
      <c r="J23" s="30">
        <v>0</v>
      </c>
      <c r="K23" s="30">
        <f t="shared" si="3"/>
        <v>-451.53999999999996</v>
      </c>
      <c r="L23"/>
      <c r="M23"/>
      <c r="N23"/>
    </row>
    <row r="24" spans="1:14" ht="16.5" customHeight="1">
      <c r="A24" s="18" t="s">
        <v>70</v>
      </c>
      <c r="B24" s="30">
        <v>-33803.64</v>
      </c>
      <c r="C24" s="30">
        <v>-32639.94</v>
      </c>
      <c r="D24" s="30">
        <v>-35934.77</v>
      </c>
      <c r="E24" s="30">
        <v>-20103.84</v>
      </c>
      <c r="F24" s="30">
        <v>-23558.04</v>
      </c>
      <c r="G24" s="30">
        <v>-24953.76</v>
      </c>
      <c r="H24" s="30">
        <v>-23957.12</v>
      </c>
      <c r="I24" s="30">
        <v>-29983.75</v>
      </c>
      <c r="J24" s="30">
        <v>-12190.7</v>
      </c>
      <c r="K24" s="30">
        <f t="shared" si="3"/>
        <v>-237125.56000000003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-132135.81</v>
      </c>
      <c r="C27" s="30">
        <f t="shared" si="6"/>
        <v>-67387.8</v>
      </c>
      <c r="D27" s="30">
        <f t="shared" si="6"/>
        <v>-131642.06</v>
      </c>
      <c r="E27" s="30">
        <f t="shared" si="6"/>
        <v>-119623.84</v>
      </c>
      <c r="F27" s="30">
        <f t="shared" si="6"/>
        <v>-48298.8</v>
      </c>
      <c r="G27" s="30">
        <f t="shared" si="6"/>
        <v>-132623.13</v>
      </c>
      <c r="H27" s="30">
        <f t="shared" si="6"/>
        <v>-47098.36</v>
      </c>
      <c r="I27" s="30">
        <f t="shared" si="6"/>
        <v>-90903.76</v>
      </c>
      <c r="J27" s="30">
        <f t="shared" si="6"/>
        <v>-29850.14</v>
      </c>
      <c r="K27" s="30">
        <f aca="true" t="shared" si="7" ref="K27:K35">SUM(B27:J27)</f>
        <v>-799563.7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-132135.81</v>
      </c>
      <c r="C28" s="30">
        <f t="shared" si="8"/>
        <v>-67387.8</v>
      </c>
      <c r="D28" s="30">
        <f t="shared" si="8"/>
        <v>-94389.74</v>
      </c>
      <c r="E28" s="30">
        <f t="shared" si="8"/>
        <v>-119623.84</v>
      </c>
      <c r="F28" s="30">
        <f t="shared" si="8"/>
        <v>-48298.8</v>
      </c>
      <c r="G28" s="30">
        <f t="shared" si="8"/>
        <v>-132623.13</v>
      </c>
      <c r="H28" s="30">
        <f t="shared" si="8"/>
        <v>-47098.36</v>
      </c>
      <c r="I28" s="30">
        <f t="shared" si="8"/>
        <v>-90903.76</v>
      </c>
      <c r="J28" s="30">
        <f t="shared" si="8"/>
        <v>-19065.78</v>
      </c>
      <c r="K28" s="30">
        <f t="shared" si="7"/>
        <v>-751527.0199999999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-63448</v>
      </c>
      <c r="C29" s="30">
        <f aca="true" t="shared" si="9" ref="C29:J29">-ROUND((C9)*$E$3,2)</f>
        <v>-62968.4</v>
      </c>
      <c r="D29" s="30">
        <f t="shared" si="9"/>
        <v>-72762.8</v>
      </c>
      <c r="E29" s="30">
        <f t="shared" si="9"/>
        <v>-39045.6</v>
      </c>
      <c r="F29" s="30">
        <f t="shared" si="9"/>
        <v>-48298.8</v>
      </c>
      <c r="G29" s="30">
        <f t="shared" si="9"/>
        <v>-30500.8</v>
      </c>
      <c r="H29" s="30">
        <f t="shared" si="9"/>
        <v>-29211.6</v>
      </c>
      <c r="I29" s="30">
        <f t="shared" si="9"/>
        <v>-62990.4</v>
      </c>
      <c r="J29" s="30">
        <f t="shared" si="9"/>
        <v>-10454.4</v>
      </c>
      <c r="K29" s="30">
        <f t="shared" si="7"/>
        <v>-419680.80000000005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-184.8</v>
      </c>
      <c r="C31" s="30">
        <v>-92.4</v>
      </c>
      <c r="D31" s="30">
        <v>-215.6</v>
      </c>
      <c r="E31" s="30">
        <v>-154</v>
      </c>
      <c r="F31" s="26">
        <v>0</v>
      </c>
      <c r="G31" s="30">
        <v>-30.8</v>
      </c>
      <c r="H31" s="30">
        <v>-24.82</v>
      </c>
      <c r="I31" s="30">
        <v>-38.74</v>
      </c>
      <c r="J31" s="30">
        <v>-11.95</v>
      </c>
      <c r="K31" s="30">
        <f t="shared" si="7"/>
        <v>-753.1100000000001</v>
      </c>
      <c r="L31"/>
      <c r="M31"/>
      <c r="N31"/>
    </row>
    <row r="32" spans="1:14" ht="16.5" customHeight="1">
      <c r="A32" s="25" t="s">
        <v>21</v>
      </c>
      <c r="B32" s="30">
        <v>-68503.01</v>
      </c>
      <c r="C32" s="30">
        <v>-4327</v>
      </c>
      <c r="D32" s="30">
        <v>-21411.34</v>
      </c>
      <c r="E32" s="30">
        <v>-80424.24</v>
      </c>
      <c r="F32" s="26">
        <v>0</v>
      </c>
      <c r="G32" s="30">
        <v>-102091.53</v>
      </c>
      <c r="H32" s="30">
        <v>-17861.94</v>
      </c>
      <c r="I32" s="30">
        <v>-27874.62</v>
      </c>
      <c r="J32" s="30">
        <v>-8599.43</v>
      </c>
      <c r="K32" s="30">
        <f t="shared" si="7"/>
        <v>-331093.11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989338.4100000001</v>
      </c>
      <c r="C47" s="27">
        <f aca="true" t="shared" si="11" ref="C47:J47">IF(C17+C27+C48&lt;0,0,C17+C27+C48)</f>
        <v>1083901.06</v>
      </c>
      <c r="D47" s="27">
        <f t="shared" si="11"/>
        <v>1244025.81</v>
      </c>
      <c r="E47" s="27">
        <f t="shared" si="11"/>
        <v>703113.42</v>
      </c>
      <c r="F47" s="27">
        <f t="shared" si="11"/>
        <v>822157.7299999999</v>
      </c>
      <c r="G47" s="27">
        <f t="shared" si="11"/>
        <v>815669.91</v>
      </c>
      <c r="H47" s="27">
        <f t="shared" si="11"/>
        <v>803749.9</v>
      </c>
      <c r="I47" s="27">
        <f t="shared" si="11"/>
        <v>1079629.42</v>
      </c>
      <c r="J47" s="27">
        <f t="shared" si="11"/>
        <v>407218.43</v>
      </c>
      <c r="K47" s="20">
        <f>SUM(B47:J47)</f>
        <v>7948804.09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989338.42</v>
      </c>
      <c r="C53" s="10">
        <f t="shared" si="13"/>
        <v>1083901.07</v>
      </c>
      <c r="D53" s="10">
        <f t="shared" si="13"/>
        <v>1244025.81</v>
      </c>
      <c r="E53" s="10">
        <f t="shared" si="13"/>
        <v>703113.43</v>
      </c>
      <c r="F53" s="10">
        <f t="shared" si="13"/>
        <v>822157.74</v>
      </c>
      <c r="G53" s="10">
        <f t="shared" si="13"/>
        <v>815669.92</v>
      </c>
      <c r="H53" s="10">
        <f t="shared" si="13"/>
        <v>803749.9</v>
      </c>
      <c r="I53" s="10">
        <f>SUM(I54:I66)</f>
        <v>1079629.41</v>
      </c>
      <c r="J53" s="10">
        <f t="shared" si="13"/>
        <v>407218.44</v>
      </c>
      <c r="K53" s="5">
        <f>SUM(K54:K66)</f>
        <v>7948804.140000001</v>
      </c>
      <c r="L53" s="9"/>
    </row>
    <row r="54" spans="1:11" ht="16.5" customHeight="1">
      <c r="A54" s="7" t="s">
        <v>60</v>
      </c>
      <c r="B54" s="8">
        <v>863890.31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863890.31</v>
      </c>
    </row>
    <row r="55" spans="1:11" ht="16.5" customHeight="1">
      <c r="A55" s="7" t="s">
        <v>61</v>
      </c>
      <c r="B55" s="8">
        <v>125448.11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125448.11</v>
      </c>
    </row>
    <row r="56" spans="1:11" ht="16.5" customHeight="1">
      <c r="A56" s="7" t="s">
        <v>4</v>
      </c>
      <c r="B56" s="6">
        <v>0</v>
      </c>
      <c r="C56" s="8">
        <v>1083901.07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1083901.07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1244025.81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1244025.81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703113.43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703113.43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822157.74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822157.74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815669.92</v>
      </c>
      <c r="H60" s="6">
        <v>0</v>
      </c>
      <c r="I60" s="6">
        <v>0</v>
      </c>
      <c r="J60" s="6">
        <v>0</v>
      </c>
      <c r="K60" s="5">
        <f t="shared" si="14"/>
        <v>815669.92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803749.9</v>
      </c>
      <c r="I61" s="6">
        <v>0</v>
      </c>
      <c r="J61" s="6">
        <v>0</v>
      </c>
      <c r="K61" s="5">
        <f t="shared" si="14"/>
        <v>803749.9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382188.81</v>
      </c>
      <c r="J63" s="6">
        <v>0</v>
      </c>
      <c r="K63" s="5">
        <f t="shared" si="14"/>
        <v>382188.81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697440.6</v>
      </c>
      <c r="J64" s="6">
        <v>0</v>
      </c>
      <c r="K64" s="5">
        <f t="shared" si="14"/>
        <v>697440.6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407218.44</v>
      </c>
      <c r="K65" s="5">
        <f t="shared" si="14"/>
        <v>407218.44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2020-10-02T17:29:41Z</dcterms:modified>
  <cp:category/>
  <cp:version/>
  <cp:contentType/>
  <cp:contentStatus/>
</cp:coreProperties>
</file>