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<sst xmlns="http://schemas.openxmlformats.org/spreadsheetml/2006/main" count="74" uniqueCount="73">
  <si>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</si>
  <si>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</si>
  <si>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</si>
  <si>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</si>
  <si>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</si>
  <si>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</si>
  <si>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</si>
  <si>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</si>
  <si>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</si>
  <si>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</si>
  <si>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</si>
  <si>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</si>
  <si>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</si>
  <si>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</si>
  <si>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</si>
  <si>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</si>
  <si>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</si>
  <si>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</si>
  <si>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</si>
  <si>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</si>
  <si>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</si>
  <si>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</si>
  <si>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</si>
  <si>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</si>
  <si>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</si>
  <si>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</si>
  <si>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</si>
  <si>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</si>
  <si>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</si>
  <si>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</si>
  <si>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</si>
  <si>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</si>
  <si>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</si>
  <si>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</si>
  <si>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</si>
  <si>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</si>
  <si>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</si>
  <si>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</si>
  <si>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</si>
  <si>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</si>
  <si>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</si>
  <si>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</si>
  <si>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</si>
  <si>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</si>
  <si>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</si>
  <si>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</si>
  <si>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</si>
  <si>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</si>
  <si>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</si>
  <si>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</si>
  <si>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</si>
  <si>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</si>
  <si>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</si>
  <si>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</si>
  <si>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</si>
  <si>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</si>
  <si>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</si>
  <si>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</si>
  <si>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</si>
  <si>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</si>
  <si>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</si>
  <si>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</si>
  <si>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</si>
  <si>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</si>
  <si>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</si>
  <si>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</si>
  <si>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</si>
  <si>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</si>
  <si>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</si>
  <si>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</si>
  <si>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</si>
  <si>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</si>
  <si>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27/09/20 - VENCIMENTO 02/10/20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</si>
</sst>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65358</v>
      </c>
      <c r="C7" s="47">
        <f t="shared" si="0"/>
        <v>50690</v>
      </c>
      <c r="D7" s="47">
        <f t="shared" si="0"/>
        <v>77940</v>
      </c>
      <c r="E7" s="47">
        <f t="shared" si="0"/>
        <v>37908</v>
      </c>
      <c r="F7" s="47">
        <f t="shared" si="0"/>
        <v>54190</v>
      </c>
      <c r="G7" s="47">
        <f t="shared" si="0"/>
        <v>61598</v>
      </c>
      <c r="H7" s="47">
        <f t="shared" si="0"/>
        <v>71881</v>
      </c>
      <c r="I7" s="47">
        <f t="shared" si="0"/>
        <v>86365</v>
      </c>
      <c r="J7" s="47">
        <f t="shared" si="0"/>
        <v>18421</v>
      </c>
      <c r="K7" s="47">
        <f t="shared" si="0"/>
        <v>524351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5703</v>
      </c>
      <c r="C8" s="45">
        <f t="shared" si="1"/>
        <v>5283</v>
      </c>
      <c r="D8" s="45">
        <f t="shared" si="1"/>
        <v>7280</v>
      </c>
      <c r="E8" s="45">
        <f t="shared" si="1"/>
        <v>3635</v>
      </c>
      <c r="F8" s="45">
        <f t="shared" si="1"/>
        <v>4738</v>
      </c>
      <c r="G8" s="45">
        <f t="shared" si="1"/>
        <v>3822</v>
      </c>
      <c r="H8" s="45">
        <f t="shared" si="1"/>
        <v>3651</v>
      </c>
      <c r="I8" s="45">
        <f t="shared" si="1"/>
        <v>6326</v>
      </c>
      <c r="J8" s="45">
        <f t="shared" si="1"/>
        <v>691</v>
      </c>
      <c r="K8" s="38">
        <f>SUM(B8:J8)</f>
        <v>41129</v>
      </c>
      <c r="L8"/>
      <c r="M8"/>
      <c r="N8"/>
    </row>
    <row r="9" spans="1:14" ht="16.5" customHeight="1">
      <c r="A9" s="22" t="s">
        <v>35</v>
      </c>
      <c r="B9" s="45">
        <v>5695</v>
      </c>
      <c r="C9" s="45">
        <v>5283</v>
      </c>
      <c r="D9" s="45">
        <v>7279</v>
      </c>
      <c r="E9" s="45">
        <v>3629</v>
      </c>
      <c r="F9" s="45">
        <v>4734</v>
      </c>
      <c r="G9" s="45">
        <v>3821</v>
      </c>
      <c r="H9" s="45">
        <v>3651</v>
      </c>
      <c r="I9" s="45">
        <v>6323</v>
      </c>
      <c r="J9" s="45">
        <v>691</v>
      </c>
      <c r="K9" s="38">
        <f>SUM(B9:J9)</f>
        <v>41106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0</v>
      </c>
      <c r="D10" s="45">
        <v>1</v>
      </c>
      <c r="E10" s="45">
        <v>6</v>
      </c>
      <c r="F10" s="45">
        <v>4</v>
      </c>
      <c r="G10" s="45">
        <v>1</v>
      </c>
      <c r="H10" s="45">
        <v>0</v>
      </c>
      <c r="I10" s="45">
        <v>3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33</v>
      </c>
      <c r="B11" s="43">
        <v>59655</v>
      </c>
      <c r="C11" s="43">
        <v>45407</v>
      </c>
      <c r="D11" s="43">
        <v>70660</v>
      </c>
      <c r="E11" s="43">
        <v>34273</v>
      </c>
      <c r="F11" s="43">
        <v>49452</v>
      </c>
      <c r="G11" s="43">
        <v>57776</v>
      </c>
      <c r="H11" s="43">
        <v>68230</v>
      </c>
      <c r="I11" s="43">
        <v>80039</v>
      </c>
      <c r="J11" s="43">
        <v>17730</v>
      </c>
      <c r="K11" s="38">
        <f>SUM(B11:J11)</f>
        <v>483222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1.415614622838482</v>
      </c>
      <c r="C15" s="39">
        <v>1.562976480847245</v>
      </c>
      <c r="D15" s="39">
        <v>1.206888426870272</v>
      </c>
      <c r="E15" s="39">
        <v>1.576700110372864</v>
      </c>
      <c r="F15" s="39">
        <v>1.42429824281026</v>
      </c>
      <c r="G15" s="39">
        <v>1.204708164062567</v>
      </c>
      <c r="H15" s="39">
        <v>1.33371867130335</v>
      </c>
      <c r="I15" s="39">
        <v>1.391985593316415</v>
      </c>
      <c r="J15" s="39">
        <v>1.549425310388553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295241.04</v>
      </c>
      <c r="C17" s="36">
        <f aca="true" t="shared" si="2" ref="C17:J17">C18+C19+C20+C21+C22+C23+C24</f>
        <v>280651.98</v>
      </c>
      <c r="D17" s="36">
        <f t="shared" si="2"/>
        <v>365305.60000000003</v>
      </c>
      <c r="E17" s="36">
        <f t="shared" si="2"/>
        <v>207944.46</v>
      </c>
      <c r="F17" s="36">
        <f t="shared" si="2"/>
        <v>283807.19</v>
      </c>
      <c r="G17" s="36">
        <f t="shared" si="2"/>
        <v>264789.9</v>
      </c>
      <c r="H17" s="36">
        <f t="shared" si="2"/>
        <v>282576.14</v>
      </c>
      <c r="I17" s="36">
        <f t="shared" si="2"/>
        <v>367072.79999999993</v>
      </c>
      <c r="J17" s="36">
        <f t="shared" si="2"/>
        <v>93734.60999999999</v>
      </c>
      <c r="K17" s="36">
        <f aca="true" t="shared" si="3" ref="K17:K24">SUM(B17:J17)</f>
        <v>2441123.7199999997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222269.49</v>
      </c>
      <c r="C18" s="30">
        <f t="shared" si="4"/>
        <v>189230.84</v>
      </c>
      <c r="D18" s="30">
        <f t="shared" si="4"/>
        <v>322305.28</v>
      </c>
      <c r="E18" s="30">
        <f t="shared" si="4"/>
        <v>136476.38</v>
      </c>
      <c r="F18" s="30">
        <f t="shared" si="4"/>
        <v>206317.59</v>
      </c>
      <c r="G18" s="30">
        <f t="shared" si="4"/>
        <v>237121.5</v>
      </c>
      <c r="H18" s="30">
        <f t="shared" si="4"/>
        <v>220574.04</v>
      </c>
      <c r="I18" s="30">
        <f t="shared" si="4"/>
        <v>267524.22</v>
      </c>
      <c r="J18" s="30">
        <f t="shared" si="4"/>
        <v>64648.5</v>
      </c>
      <c r="K18" s="30">
        <f t="shared" si="3"/>
        <v>1866467.84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92378.45</v>
      </c>
      <c r="C19" s="30">
        <f t="shared" si="5"/>
        <v>106532.51</v>
      </c>
      <c r="D19" s="30">
        <f t="shared" si="5"/>
        <v>66681.23</v>
      </c>
      <c r="E19" s="30">
        <f t="shared" si="5"/>
        <v>78705.94</v>
      </c>
      <c r="F19" s="30">
        <f t="shared" si="5"/>
        <v>87540.19</v>
      </c>
      <c r="G19" s="30">
        <f t="shared" si="5"/>
        <v>48540.71</v>
      </c>
      <c r="H19" s="30">
        <f t="shared" si="5"/>
        <v>73609.68</v>
      </c>
      <c r="I19" s="30">
        <f t="shared" si="5"/>
        <v>104865.64</v>
      </c>
      <c r="J19" s="30">
        <f t="shared" si="5"/>
        <v>35519.52</v>
      </c>
      <c r="K19" s="30">
        <f t="shared" si="3"/>
        <v>694373.87</v>
      </c>
      <c r="L19"/>
      <c r="M19"/>
      <c r="N19"/>
    </row>
    <row r="20" spans="1:14" ht="16.5" customHeight="1">
      <c r="A20" s="18" t="s">
        <v>28</v>
      </c>
      <c r="B20" s="30">
        <v>13145.01</v>
      </c>
      <c r="C20" s="30">
        <v>14783.65</v>
      </c>
      <c r="D20" s="30">
        <v>12229.21</v>
      </c>
      <c r="E20" s="30">
        <v>11703.69</v>
      </c>
      <c r="F20" s="30">
        <v>12132.98</v>
      </c>
      <c r="G20" s="30">
        <v>4572.27</v>
      </c>
      <c r="H20" s="30">
        <v>12339.58</v>
      </c>
      <c r="I20" s="30">
        <v>23282.1</v>
      </c>
      <c r="J20" s="30">
        <v>5745.39</v>
      </c>
      <c r="K20" s="30">
        <f t="shared" si="3"/>
        <v>109933.87999999999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-597</v>
      </c>
      <c r="F23" s="30">
        <v>0</v>
      </c>
      <c r="G23" s="30">
        <v>-1032.3</v>
      </c>
      <c r="H23" s="30">
        <v>0</v>
      </c>
      <c r="I23" s="30">
        <v>0</v>
      </c>
      <c r="J23" s="30">
        <v>0</v>
      </c>
      <c r="K23" s="30">
        <f t="shared" si="3"/>
        <v>-1629.3</v>
      </c>
      <c r="L23"/>
      <c r="M23"/>
      <c r="N23"/>
    </row>
    <row r="24" spans="1:14" ht="16.5" customHeight="1">
      <c r="A24" s="18" t="s">
        <v>70</v>
      </c>
      <c r="B24" s="30">
        <v>-33919.9</v>
      </c>
      <c r="C24" s="30">
        <v>-32631</v>
      </c>
      <c r="D24" s="30">
        <v>-35910.12</v>
      </c>
      <c r="E24" s="30">
        <v>-19712.54</v>
      </c>
      <c r="F24" s="30">
        <v>-23551.56</v>
      </c>
      <c r="G24" s="30">
        <v>-24412.28</v>
      </c>
      <c r="H24" s="30">
        <v>-23947.16</v>
      </c>
      <c r="I24" s="30">
        <v>-29967.15</v>
      </c>
      <c r="J24" s="30">
        <v>-12178.8</v>
      </c>
      <c r="K24" s="30">
        <f t="shared" si="3"/>
        <v>-236230.50999999998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-25058</v>
      </c>
      <c r="C27" s="30">
        <f t="shared" si="6"/>
        <v>-23245.2</v>
      </c>
      <c r="D27" s="30">
        <f t="shared" si="6"/>
        <v>-69279.92</v>
      </c>
      <c r="E27" s="30">
        <f t="shared" si="6"/>
        <v>-15967.6</v>
      </c>
      <c r="F27" s="30">
        <f t="shared" si="6"/>
        <v>-20829.6</v>
      </c>
      <c r="G27" s="30">
        <f t="shared" si="6"/>
        <v>-16812.4</v>
      </c>
      <c r="H27" s="30">
        <f t="shared" si="6"/>
        <v>-16064.4</v>
      </c>
      <c r="I27" s="30">
        <f t="shared" si="6"/>
        <v>-27821.2</v>
      </c>
      <c r="J27" s="30">
        <f t="shared" si="6"/>
        <v>-13824.76</v>
      </c>
      <c r="K27" s="30">
        <f aca="true" t="shared" si="7" ref="K27:K35">SUM(B27:J27)</f>
        <v>-228903.08000000002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-25058</v>
      </c>
      <c r="C28" s="30">
        <f t="shared" si="8"/>
        <v>-23245.2</v>
      </c>
      <c r="D28" s="30">
        <f t="shared" si="8"/>
        <v>-32027.6</v>
      </c>
      <c r="E28" s="30">
        <f t="shared" si="8"/>
        <v>-15967.6</v>
      </c>
      <c r="F28" s="30">
        <f t="shared" si="8"/>
        <v>-20829.6</v>
      </c>
      <c r="G28" s="30">
        <f t="shared" si="8"/>
        <v>-16812.4</v>
      </c>
      <c r="H28" s="30">
        <f t="shared" si="8"/>
        <v>-16064.4</v>
      </c>
      <c r="I28" s="30">
        <f t="shared" si="8"/>
        <v>-27821.2</v>
      </c>
      <c r="J28" s="30">
        <f t="shared" si="8"/>
        <v>-3040.4</v>
      </c>
      <c r="K28" s="30">
        <f t="shared" si="7"/>
        <v>-180866.4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-25058</v>
      </c>
      <c r="C29" s="30">
        <f aca="true" t="shared" si="9" ref="C29:J29">-ROUND((C9)*$E$3,2)</f>
        <v>-23245.2</v>
      </c>
      <c r="D29" s="30">
        <f t="shared" si="9"/>
        <v>-32027.6</v>
      </c>
      <c r="E29" s="30">
        <f t="shared" si="9"/>
        <v>-15967.6</v>
      </c>
      <c r="F29" s="30">
        <f t="shared" si="9"/>
        <v>-20829.6</v>
      </c>
      <c r="G29" s="30">
        <f t="shared" si="9"/>
        <v>-16812.4</v>
      </c>
      <c r="H29" s="30">
        <f t="shared" si="9"/>
        <v>-16064.4</v>
      </c>
      <c r="I29" s="30">
        <f t="shared" si="9"/>
        <v>-27821.2</v>
      </c>
      <c r="J29" s="30">
        <f t="shared" si="9"/>
        <v>-3040.4</v>
      </c>
      <c r="K29" s="30">
        <f t="shared" si="7"/>
        <v>-180866.4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270183.04</v>
      </c>
      <c r="C47" s="27">
        <f aca="true" t="shared" si="11" ref="C47:J47">IF(C17+C27+C48&lt;0,0,C17+C27+C48)</f>
        <v>257406.77999999997</v>
      </c>
      <c r="D47" s="27">
        <f t="shared" si="11"/>
        <v>296025.68000000005</v>
      </c>
      <c r="E47" s="27">
        <f t="shared" si="11"/>
        <v>191976.86</v>
      </c>
      <c r="F47" s="27">
        <f t="shared" si="11"/>
        <v>262977.59</v>
      </c>
      <c r="G47" s="27">
        <f t="shared" si="11"/>
        <v>247977.50000000003</v>
      </c>
      <c r="H47" s="27">
        <f t="shared" si="11"/>
        <v>266511.74</v>
      </c>
      <c r="I47" s="27">
        <f t="shared" si="11"/>
        <v>339251.5999999999</v>
      </c>
      <c r="J47" s="27">
        <f t="shared" si="11"/>
        <v>79909.84999999999</v>
      </c>
      <c r="K47" s="20">
        <f>SUM(B47:J47)</f>
        <v>2212220.64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270183.03</v>
      </c>
      <c r="C53" s="10">
        <f t="shared" si="13"/>
        <v>257406.78</v>
      </c>
      <c r="D53" s="10">
        <f t="shared" si="13"/>
        <v>296025.69</v>
      </c>
      <c r="E53" s="10">
        <f t="shared" si="13"/>
        <v>191976.86</v>
      </c>
      <c r="F53" s="10">
        <f t="shared" si="13"/>
        <v>262977.59</v>
      </c>
      <c r="G53" s="10">
        <f t="shared" si="13"/>
        <v>247977.5</v>
      </c>
      <c r="H53" s="10">
        <f t="shared" si="13"/>
        <v>266511.73</v>
      </c>
      <c r="I53" s="10">
        <f>SUM(I54:I66)</f>
        <v>339251.61</v>
      </c>
      <c r="J53" s="10">
        <f t="shared" si="13"/>
        <v>79909.85</v>
      </c>
      <c r="K53" s="5">
        <f>SUM(K54:K66)</f>
        <v>2212220.64</v>
      </c>
      <c r="L53" s="9"/>
    </row>
    <row r="54" spans="1:11" ht="16.5" customHeight="1">
      <c r="A54" s="7" t="s">
        <v>60</v>
      </c>
      <c r="B54" s="8">
        <v>235653.64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235653.64</v>
      </c>
    </row>
    <row r="55" spans="1:11" ht="16.5" customHeight="1">
      <c r="A55" s="7" t="s">
        <v>61</v>
      </c>
      <c r="B55" s="8">
        <v>34529.39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34529.39</v>
      </c>
    </row>
    <row r="56" spans="1:11" ht="16.5" customHeight="1">
      <c r="A56" s="7" t="s">
        <v>4</v>
      </c>
      <c r="B56" s="6">
        <v>0</v>
      </c>
      <c r="C56" s="8">
        <v>257406.78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257406.78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296025.69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296025.69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191976.86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191976.86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262977.59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262977.59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247977.5</v>
      </c>
      <c r="H60" s="6">
        <v>0</v>
      </c>
      <c r="I60" s="6">
        <v>0</v>
      </c>
      <c r="J60" s="6">
        <v>0</v>
      </c>
      <c r="K60" s="5">
        <f t="shared" si="14"/>
        <v>247977.5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266511.73</v>
      </c>
      <c r="I61" s="6">
        <v>0</v>
      </c>
      <c r="J61" s="6">
        <v>0</v>
      </c>
      <c r="K61" s="5">
        <f t="shared" si="14"/>
        <v>266511.73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114531.34</v>
      </c>
      <c r="J63" s="6">
        <v>0</v>
      </c>
      <c r="K63" s="5">
        <f t="shared" si="14"/>
        <v>114531.34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224720.27</v>
      </c>
      <c r="J64" s="6">
        <v>0</v>
      </c>
      <c r="K64" s="5">
        <f t="shared" si="14"/>
        <v>224720.27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79909.85</v>
      </c>
      <c r="K65" s="5">
        <f t="shared" si="14"/>
        <v>79909.85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2020-10-01T19:23:43Z</dcterms:modified>
  <cp:category/>
  <cp:version/>
  <cp:contentType/>
  <cp:contentStatus/>
</cp:coreProperties>
</file>